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charges'!$A$9:$M$9</definedName>
    <definedName name="_xlnm._FilterDatabase" localSheetId="10" hidden="1">'SSC TPR unit rate lookup'!$A$28:$D$1205</definedName>
    <definedName name="OLE_LINK1" localSheetId="5">'Annex 3 Preserved charges'!#REF!</definedName>
    <definedName name="_xlnm.Print_Area" localSheetId="1">'Annex 1 LV and HV charges'!$A$2:$K$42</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charges'!$A$2:$J$16</definedName>
    <definedName name="_xlnm.Print_Area" localSheetId="6">'Annex 4 LDNO charges'!$A$2:$J$187</definedName>
    <definedName name="_xlnm.Print_Area" localSheetId="7">'Annex 5 LLFs'!$A$2:$F$29</definedName>
    <definedName name="_xlnm.Print_Area" localSheetId="8">'Annex 6 New Designated EHV Prop'!$A$4:$M$9</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Q18" i="15" l="1"/>
  <c r="N18" i="15"/>
  <c r="M18" i="15"/>
  <c r="G18" i="15"/>
  <c r="F18" i="15"/>
  <c r="C18" i="15"/>
  <c r="T17" i="15"/>
  <c r="Q17" i="15"/>
  <c r="P17" i="15"/>
  <c r="N17" i="15"/>
  <c r="M17" i="15"/>
  <c r="I17" i="15"/>
  <c r="G17" i="15"/>
  <c r="F17" i="15"/>
  <c r="E17" i="15"/>
  <c r="C17" i="15"/>
  <c r="T14" i="15"/>
  <c r="S14" i="15"/>
  <c r="Q14" i="15"/>
  <c r="P14" i="15"/>
  <c r="O14" i="15"/>
  <c r="N14" i="15"/>
  <c r="M14" i="15"/>
  <c r="I14" i="15"/>
  <c r="H14" i="15"/>
  <c r="G14" i="15"/>
  <c r="F14" i="15"/>
  <c r="E14" i="15"/>
  <c r="D14" i="15"/>
  <c r="C14" i="15"/>
  <c r="R13" i="15"/>
  <c r="R14" i="15" s="1"/>
  <c r="R18" i="15" s="1"/>
  <c r="T10" i="15"/>
  <c r="T18" i="15" s="1"/>
  <c r="S10" i="15"/>
  <c r="S17" i="15" s="1"/>
  <c r="R10" i="15"/>
  <c r="Q10" i="15"/>
  <c r="P10" i="15"/>
  <c r="P18" i="15" s="1"/>
  <c r="O10" i="15"/>
  <c r="O17" i="15" s="1"/>
  <c r="N10" i="15"/>
  <c r="M10" i="15"/>
  <c r="I10" i="15"/>
  <c r="I18" i="15" s="1"/>
  <c r="H10" i="15"/>
  <c r="H17" i="15" s="1"/>
  <c r="G10" i="15"/>
  <c r="F10" i="15"/>
  <c r="E10" i="15"/>
  <c r="E18" i="15" s="1"/>
  <c r="D10" i="15"/>
  <c r="D17" i="15" s="1"/>
  <c r="C21" i="15" s="1"/>
  <c r="C10" i="15"/>
  <c r="T9" i="15"/>
  <c r="S9" i="15"/>
  <c r="R9" i="15"/>
  <c r="Q9" i="15"/>
  <c r="P9" i="15"/>
  <c r="O9" i="15"/>
  <c r="N9" i="15"/>
  <c r="M9" i="15"/>
  <c r="I9" i="15"/>
  <c r="H9" i="15"/>
  <c r="G9" i="15"/>
  <c r="F9" i="15"/>
  <c r="E9" i="15"/>
  <c r="D9" i="15"/>
  <c r="C9" i="15"/>
  <c r="J13" i="5"/>
  <c r="I13" i="5"/>
  <c r="H13" i="5"/>
  <c r="G13" i="5"/>
  <c r="F13" i="5"/>
  <c r="E13" i="5"/>
  <c r="D13" i="5"/>
  <c r="C22" i="15" l="1"/>
  <c r="M21" i="15"/>
  <c r="R17" i="15"/>
  <c r="N21" i="15" s="1"/>
  <c r="D18" i="15"/>
  <c r="H18" i="15"/>
  <c r="O18" i="15"/>
  <c r="M22" i="15" s="1"/>
  <c r="S18" i="15"/>
  <c r="N22" i="15" s="1"/>
  <c r="B2" i="15" l="1"/>
  <c r="A2" i="7"/>
  <c r="A8" i="8"/>
  <c r="A4" i="8"/>
  <c r="A3" i="6"/>
  <c r="A2" i="4" l="1"/>
  <c r="A2" i="14"/>
  <c r="A2" i="13"/>
  <c r="A2" i="12" l="1"/>
  <c r="A2" i="2" l="1"/>
  <c r="B13" i="1" l="1"/>
  <c r="B11" i="1"/>
  <c r="B9" i="1"/>
  <c r="M5" i="8" l="1"/>
  <c r="G5" i="8"/>
  <c r="H5" i="8"/>
  <c r="I5" i="8"/>
  <c r="J5" i="8"/>
  <c r="K5" i="8"/>
  <c r="L5" i="8"/>
  <c r="F5" i="8"/>
  <c r="E4" i="14"/>
  <c r="F4" i="14"/>
  <c r="G4" i="14"/>
  <c r="D4" i="14"/>
  <c r="E4" i="13"/>
  <c r="F4" i="13"/>
  <c r="G4" i="13"/>
  <c r="D4" i="13"/>
</calcChain>
</file>

<file path=xl/sharedStrings.xml><?xml version="1.0" encoding="utf-8"?>
<sst xmlns="http://schemas.openxmlformats.org/spreadsheetml/2006/main" count="2342" uniqueCount="769">
  <si>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</si>
  <si>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</si>
  <si>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</si>
  <si>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</si>
  <si>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</si>
  <si>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</si>
  <si>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</si>
  <si>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</si>
  <si>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</si>
  <si>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</si>
  <si>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</si>
  <si>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</si>
  <si>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</si>
  <si>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</si>
  <si>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</si>
  <si>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</si>
  <si>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</si>
  <si>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</si>
  <si>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</si>
  <si>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</si>
  <si>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</si>
  <si>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</si>
  <si>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</si>
  <si>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</si>
  <si>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</si>
  <si>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</si>
  <si>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</si>
  <si>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</si>
  <si>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</si>
  <si>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</si>
  <si>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</si>
  <si>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</si>
  <si>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</si>
  <si>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</si>
  <si>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</si>
  <si>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</si>
  <si>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</si>
  <si>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</si>
  <si>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</si>
  <si>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</si>
  <si>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</si>
  <si>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</si>
  <si>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</si>
  <si>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</si>
  <si>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</si>
  <si>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</si>
  <si>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</si>
  <si>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</si>
  <si>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</si>
  <si>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</si>
  <si>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</si>
  <si>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</si>
  <si>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</si>
  <si>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</si>
  <si>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</si>
  <si>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</si>
  <si>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</si>
  <si>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</si>
  <si>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</si>
  <si>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</si>
  <si>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</si>
  <si>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</si>
  <si>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</si>
  <si>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</si>
  <si>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</si>
  <si>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</si>
  <si>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</si>
  <si>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</si>
  <si>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</si>
  <si>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</si>
  <si>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</si>
  <si>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</si>
  <si>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</si>
  <si>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</si>
  <si>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</si>
  <si>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</si>
  <si>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</si>
  <si>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</si>
  <si>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</si>
  <si>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</si>
  <si>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</si>
  <si>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</si>
  <si>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</si>
  <si>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</si>
  <si>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</si>
  <si>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</si>
  <si>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</si>
  <si>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</si>
  <si>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</si>
  <si>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</si>
  <si>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</si>
  <si>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</si>
  <si>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</si>
  <si>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</si>
  <si>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</si>
  <si>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</si>
  <si>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</si>
  <si>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</si>
  <si>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</si>
  <si>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</si>
  <si>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</si>
  <si>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</si>
  <si>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</si>
  <si>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</si>
  <si>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</si>
  <si>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</si>
  <si>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</si>
  <si>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</si>
  <si>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</si>
  <si>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</si>
  <si>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</si>
  <si>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</si>
  <si>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</si>
  <si>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</si>
  <si>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</si>
  <si>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</si>
  <si>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</si>
  <si>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</si>
  <si>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</si>
  <si>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</si>
  <si>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</si>
  <si>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</si>
  <si>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</si>
  <si>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</si>
  <si>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</si>
  <si>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</si>
  <si>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</si>
  <si>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</si>
  <si>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</si>
  <si>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</si>
  <si>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</si>
  <si>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</si>
  <si>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</si>
  <si>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</si>
  <si>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</si>
  <si>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</si>
  <si>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</si>
  <si>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</si>
  <si>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</si>
  <si>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</si>
  <si>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</si>
  <si>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</si>
  <si>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</si>
  <si>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</si>
  <si>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</si>
  <si>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</si>
  <si>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</si>
  <si>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</si>
  <si>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</si>
  <si>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</si>
  <si>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</si>
  <si>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</si>
  <si>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</si>
  <si>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</si>
  <si>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</si>
  <si>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</si>
  <si>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</si>
  <si>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</si>
  <si>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</si>
  <si>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</si>
  <si>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</si>
  <si>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</si>
  <si>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</si>
  <si>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</si>
  <si>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</si>
  <si>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</si>
  <si>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</si>
  <si>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</si>
  <si>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</si>
  <si>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</si>
  <si>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</si>
  <si>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</si>
  <si>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</si>
  <si>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</si>
  <si>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</si>
  <si>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</si>
  <si>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</si>
  <si>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</si>
  <si>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</si>
  <si>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</si>
  <si>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</si>
  <si>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</si>
  <si>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</si>
  <si>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</si>
  <si>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</si>
  <si>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</si>
  <si>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</si>
  <si>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</si>
  <si>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</si>
  <si>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</si>
  <si>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</si>
  <si>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</si>
  <si>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</si>
  <si>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</si>
  <si>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</si>
  <si>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</si>
  <si>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</si>
  <si>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</si>
  <si>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</si>
  <si>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</si>
  <si>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</si>
  <si>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</si>
  <si>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</si>
  <si>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</si>
  <si>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</si>
  <si>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</si>
  <si>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</si>
  <si>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</si>
  <si>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</si>
  <si>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</si>
  <si>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</si>
  <si>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</si>
  <si>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</si>
  <si>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</si>
  <si>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</si>
  <si>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</si>
  <si>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</si>
  <si>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</si>
  <si>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</si>
  <si>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</si>
  <si>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</si>
  <si>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</si>
  <si>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</si>
  <si>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</si>
  <si>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</si>
  <si>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</si>
  <si>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</si>
  <si>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</si>
  <si>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</si>
  <si>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</si>
  <si>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</si>
  <si>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</si>
  <si>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</si>
  <si>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</si>
  <si>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</si>
  <si>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</si>
  <si>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</si>
  <si>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</si>
  <si>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</si>
  <si>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</si>
  <si>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</si>
  <si>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</si>
  <si>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</si>
  <si>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</si>
  <si>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</si>
  <si>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</si>
  <si>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</si>
  <si>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</si>
  <si>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</si>
  <si>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</si>
  <si>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</si>
  <si>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</si>
  <si>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</si>
  <si>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</si>
  <si>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</si>
  <si>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</si>
  <si>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</si>
  <si>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</si>
  <si>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</si>
  <si>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</si>
  <si>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</si>
  <si>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</si>
  <si>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</si>
  <si>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</si>
  <si>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</si>
  <si>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</si>
  <si>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</si>
  <si>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</si>
  <si>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</si>
  <si>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</si>
  <si>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</si>
  <si>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</si>
  <si>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</si>
  <si>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</si>
  <si>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</si>
  <si>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</si>
  <si>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</si>
  <si>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</si>
  <si>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</si>
  <si>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</si>
  <si>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</si>
  <si>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</si>
  <si>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</si>
  <si>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</si>
  <si>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</si>
  <si>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</si>
  <si>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</si>
  <si>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</si>
  <si>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</si>
  <si>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</si>
  <si>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</si>
  <si>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</si>
  <si>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</si>
  <si>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</si>
  <si>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</si>
  <si>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</si>
  <si>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</si>
  <si>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</si>
  <si>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</si>
  <si>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</si>
  <si>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</si>
  <si>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</si>
  <si>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</si>
  <si>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</si>
  <si>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</si>
  <si>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</si>
  <si>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</si>
  <si>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</si>
  <si>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</si>
  <si>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</si>
  <si>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</si>
  <si>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</si>
  <si>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</si>
  <si>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</si>
  <si>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</si>
  <si>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</si>
  <si>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</si>
  <si>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</si>
  <si>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</si>
  <si>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</si>
  <si>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</si>
  <si>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</si>
  <si>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</si>
  <si>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</si>
  <si>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</si>
  <si>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</si>
  <si>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</si>
  <si>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</si>
  <si>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</si>
  <si>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</si>
  <si>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</si>
  <si>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</si>
  <si>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</si>
  <si>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</si>
  <si>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</si>
  <si>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</si>
  <si>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</si>
  <si>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</si>
  <si>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</si>
  <si>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</si>
  <si>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</si>
  <si>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</si>
  <si>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</si>
  <si>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</si>
  <si>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</si>
  <si>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</si>
  <si>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</si>
  <si>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</si>
  <si>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</si>
  <si>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</si>
  <si>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</si>
  <si>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</si>
  <si>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</si>
  <si>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</si>
  <si>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</si>
  <si>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</si>
  <si>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</si>
  <si>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</si>
  <si>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</si>
  <si>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</si>
  <si>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</si>
  <si>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</si>
  <si>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</si>
  <si>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</si>
  <si>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</si>
  <si>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</si>
  <si>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</si>
  <si>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</si>
  <si>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</si>
  <si>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</si>
  <si>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</si>
  <si>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</si>
  <si>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</si>
  <si>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</si>
  <si>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</si>
  <si>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</si>
  <si>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</si>
  <si>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</si>
  <si>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</si>
  <si>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</si>
  <si>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</si>
  <si>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</si>
  <si>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</si>
  <si>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</si>
  <si>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</si>
  <si>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</si>
  <si>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</si>
  <si>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</si>
  <si>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</si>
  <si>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</si>
  <si>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</si>
  <si>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</si>
  <si>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</si>
  <si>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</si>
  <si>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</si>
  <si>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</si>
  <si>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</si>
  <si>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</si>
  <si>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</si>
  <si>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</si>
  <si>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</si>
  <si>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</si>
  <si>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</si>
  <si>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</si>
  <si>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</si>
  <si>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</si>
  <si>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</si>
  <si>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</si>
  <si>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</si>
  <si>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</si>
  <si>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</si>
  <si>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</si>
  <si>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</si>
  <si>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</si>
  <si>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</si>
  <si>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</si>
  <si>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</si>
  <si>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</si>
  <si>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</si>
  <si>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</si>
  <si>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</si>
  <si>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</si>
  <si>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</si>
  <si>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</si>
  <si>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</si>
  <si>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</si>
  <si>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</si>
  <si>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</si>
  <si>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</si>
  <si>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</si>
  <si>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</si>
  <si>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</si>
  <si>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</si>
  <si>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</si>
  <si>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</si>
  <si>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</si>
  <si>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</si>
  <si>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</si>
  <si>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</si>
  <si>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</si>
  <si>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</si>
  <si>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</si>
  <si>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</si>
  <si>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</si>
  <si>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</si>
  <si>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</si>
  <si>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</si>
  <si>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</si>
  <si>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</si>
  <si>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</si>
  <si>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</si>
  <si>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</si>
  <si>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</si>
  <si>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</si>
  <si>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</si>
  <si>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</si>
  <si>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</si>
  <si>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</si>
  <si>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</si>
  <si>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</si>
  <si>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</si>
  <si>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</si>
  <si>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</si>
  <si>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</si>
  <si>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</si>
  <si>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</si>
  <si>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</si>
  <si>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</si>
  <si>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</si>
  <si>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</si>
  <si>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</si>
  <si>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</si>
  <si>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</si>
  <si>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</si>
  <si>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</si>
  <si>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</si>
  <si>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</si>
  <si>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</si>
  <si>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</si>
  <si>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</si>
  <si>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</si>
  <si>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</si>
  <si>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</si>
  <si>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</si>
  <si>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</si>
  <si>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</si>
  <si>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</si>
  <si>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</si>
  <si>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</si>
  <si>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</si>
  <si>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</si>
  <si>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</si>
  <si>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</si>
  <si>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</si>
  <si>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</si>
  <si>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</si>
  <si>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</si>
  <si>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</si>
  <si>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</si>
  <si>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</si>
  <si>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</si>
  <si>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</si>
  <si>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</si>
  <si>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</si>
  <si>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</si>
  <si>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</si>
  <si>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</si>
  <si>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</si>
  <si>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</si>
  <si>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</si>
  <si>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</si>
  <si>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</si>
  <si>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</si>
  <si>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</si>
  <si>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</si>
  <si>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</si>
  <si>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</si>
  <si>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</si>
  <si>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</si>
  <si>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</si>
  <si>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</si>
  <si>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</si>
  <si>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</si>
  <si>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</si>
  <si>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</si>
  <si>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</si>
  <si>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</si>
  <si>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</si>
  <si>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</si>
  <si>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</si>
  <si>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</si>
  <si>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</si>
  <si>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</si>
  <si>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</si>
  <si>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</si>
  <si>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</si>
  <si>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</si>
  <si>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</si>
  <si>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</si>
  <si>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</si>
  <si>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</si>
  <si>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</si>
  <si>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</si>
  <si>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</si>
  <si>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</si>
  <si>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</si>
  <si>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</si>
  <si>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</si>
  <si>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</si>
  <si>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</si>
  <si>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</si>
  <si>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</si>
  <si>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</si>
  <si>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</si>
  <si>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</si>
  <si>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</si>
  <si>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</si>
  <si>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</si>
  <si>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</si>
  <si>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</si>
  <si>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</si>
  <si>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</si>
  <si>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</si>
  <si>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</si>
  <si>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</si>
  <si>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</si>
  <si>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</si>
  <si>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</si>
  <si>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</si>
  <si>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</si>
  <si>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</si>
  <si>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</si>
  <si>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</si>
  <si>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</si>
  <si>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</si>
  <si>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</si>
  <si>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</si>
  <si>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</si>
  <si>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</si>
  <si>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</si>
  <si>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</si>
  <si>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</si>
  <si>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</si>
  <si>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</si>
  <si>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</si>
  <si>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</si>
  <si>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</si>
  <si>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</si>
  <si>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</si>
  <si>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</si>
  <si>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</si>
  <si>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</si>
  <si>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</si>
  <si>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</si>
  <si>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</si>
  <si>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</si>
  <si>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</si>
  <si>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</si>
  <si>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</si>
  <si>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</si>
  <si>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</si>
  <si>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</si>
  <si>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</si>
  <si>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</si>
  <si>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</si>
  <si>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</si>
  <si>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</si>
  <si>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</si>
  <si>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</si>
  <si>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</si>
  <si>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</si>
  <si>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</si>
  <si>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</si>
  <si>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</si>
  <si>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</si>
  <si>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</si>
  <si>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</si>
  <si>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</si>
  <si>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</si>
  <si>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</si>
  <si>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</si>
  <si>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</si>
  <si>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</si>
  <si>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</si>
  <si>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</si>
  <si>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</si>
  <si>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</si>
  <si>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</si>
  <si>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</si>
  <si>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</si>
  <si>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</si>
  <si>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</si>
  <si>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</si>
  <si>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</si>
  <si>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</si>
  <si>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</si>
  <si>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</si>
  <si>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</si>
  <si>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</si>
  <si>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</si>
  <si>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</si>
  <si>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</si>
  <si>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</si>
  <si>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</si>
  <si>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</si>
  <si>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</si>
  <si>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</si>
  <si>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</si>
  <si>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</si>
  <si>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</si>
  <si>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</si>
  <si>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</si>
  <si>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</si>
  <si>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</si>
  <si>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</si>
  <si>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</si>
  <si>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</si>
  <si>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</si>
  <si>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</si>
  <si>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</si>
  <si>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</si>
  <si>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</si>
  <si>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</si>
  <si>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</si>
  <si>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</si>
  <si>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</si>
  <si>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</si>
  <si>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</si>
  <si>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</si>
  <si>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</si>
  <si>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</si>
  <si>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</si>
  <si>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</si>
  <si>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Annex 2 and Annex 6 - Import/Export unique identifier columns removed.</t>
  </si>
  <si>
    <t>Monday to Friday 
(Including Bank Holidays)
March to October</t>
  </si>
  <si>
    <t xml:space="preserve">Monday to Friday 
(Including Bank Holidays)
November to February </t>
  </si>
  <si>
    <t>Monday to Friday 
(Including Bank Holidays)
April to March</t>
  </si>
  <si>
    <t>Saturday and Sunday 
All Year</t>
  </si>
  <si>
    <t>16:30 - 19:30</t>
  </si>
  <si>
    <t>07:00 - 16:30
19:30 - 22:00</t>
  </si>
  <si>
    <t>09:30 - 21:30</t>
  </si>
  <si>
    <t>00:00 - 09:30
21:30 - 24:00</t>
  </si>
  <si>
    <t>07:00 - 22:00</t>
  </si>
  <si>
    <t>00:00 - 07:00
22:00 - 24:00</t>
  </si>
  <si>
    <t>Import LLFC</t>
  </si>
  <si>
    <t>Export LLFC</t>
  </si>
  <si>
    <t>Tariff</t>
  </si>
  <si>
    <t>16:00 – 19:00</t>
  </si>
  <si>
    <t>07:30 – 16:00
19:00 – 20:00</t>
  </si>
  <si>
    <t>20:00 - 00:30</t>
  </si>
  <si>
    <t>00:30 – 07:30</t>
  </si>
  <si>
    <t>07:30 - 00:30</t>
  </si>
  <si>
    <t>Monday to Friday
Nov to Feb</t>
  </si>
  <si>
    <t>Saturday to Sunday
All Year and
Monday to Friday
Mar to Oct</t>
  </si>
  <si>
    <t>Low Voltage Network</t>
  </si>
  <si>
    <t>Low Voltage Substation</t>
  </si>
  <si>
    <t>High Voltage Network</t>
  </si>
  <si>
    <t>High Voltage Substation</t>
  </si>
  <si>
    <t>33kV Generic</t>
  </si>
  <si>
    <t>132/33kV Generic</t>
  </si>
  <si>
    <t>132kV Generic</t>
  </si>
  <si>
    <t>Winter Weekday Peak</t>
  </si>
  <si>
    <t>Winter Weekday</t>
  </si>
  <si>
    <t>Other</t>
  </si>
  <si>
    <t>Night</t>
  </si>
  <si>
    <t>Exceeded capacity charge
p/kVA/day</t>
  </si>
  <si>
    <t>Import
exceeded capacity charge
(p/kVA/day)</t>
  </si>
  <si>
    <t>Export
exceeded capacity charge
(p/kVA/day)</t>
  </si>
  <si>
    <t>Average daily exceeded capacity
kVA</t>
  </si>
  <si>
    <t>Exceeded capacity charge
£</t>
  </si>
  <si>
    <t>Export exceeded capacity charge
£</t>
  </si>
  <si>
    <t>Import exceeded capacity charge
£</t>
  </si>
  <si>
    <t>Version: 1 - 01/04/17</t>
  </si>
  <si>
    <t>Monday to Friday 
(Including Bank Holidays)
November to February</t>
  </si>
  <si>
    <t>This form is intentionally left blank</t>
  </si>
  <si>
    <r>
      <rPr>
        <sz val="10"/>
        <color theme="1"/>
        <rFont val="Arial"/>
        <family val="2"/>
      </rPr>
      <t xml:space="preserve">368, 120, 369, 121, 370, 371, 372, 373, 374, 375, 399, 400, 401, 402, </t>
    </r>
    <r>
      <rPr>
        <sz val="10"/>
        <color rgb="FFFF0000"/>
        <rFont val="Arial"/>
        <family val="2"/>
      </rPr>
      <t xml:space="preserve"> </t>
    </r>
    <r>
      <rPr>
        <sz val="10"/>
        <color theme="1"/>
        <rFont val="Arial"/>
        <family val="2"/>
      </rPr>
      <t>380, 130, 628, 629, 368, 125, 630, 631, 634, 635, 387, 129, 388, 132,</t>
    </r>
    <r>
      <rPr>
        <sz val="10"/>
        <color rgb="FFFF0000"/>
        <rFont val="Arial"/>
        <family val="2"/>
      </rPr>
      <t xml:space="preserve"> </t>
    </r>
    <r>
      <rPr>
        <sz val="10"/>
        <color theme="1"/>
        <rFont val="Arial"/>
        <family val="2"/>
      </rPr>
      <t>389, 133, 390, 134</t>
    </r>
  </si>
  <si>
    <t>131, 383, 395, 396, 397, 398</t>
  </si>
  <si>
    <t>N/A</t>
  </si>
  <si>
    <t>FINAL</t>
  </si>
  <si>
    <t>Harlaxton Energy Networks Limited -  GSP_H</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</si>
  <si>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</si>
  <si>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</si>
  <si>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</si>
  <si>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</si>
  <si>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</si>
  <si>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368, 120</t>
  </si>
  <si>
    <t>121,369</t>
  </si>
  <si>
    <t>370, 371</t>
  </si>
  <si>
    <t>372, 373</t>
  </si>
  <si>
    <t>374, 375</t>
  </si>
  <si>
    <t>377</t>
  </si>
  <si>
    <t>399, 400</t>
  </si>
  <si>
    <t>401, 402</t>
  </si>
  <si>
    <t>380, 130</t>
  </si>
  <si>
    <t>381, 382</t>
  </si>
  <si>
    <t>131, 383</t>
  </si>
  <si>
    <t>628, 629</t>
  </si>
  <si>
    <t>386, 125</t>
  </si>
  <si>
    <t>630, 631</t>
  </si>
  <si>
    <t>634, 635</t>
  </si>
  <si>
    <t>387, 129</t>
  </si>
  <si>
    <t>388, 132</t>
  </si>
  <si>
    <t>650, 651</t>
  </si>
  <si>
    <t>389, 133</t>
  </si>
  <si>
    <t>390, 134</t>
  </si>
  <si>
    <t>391, 392</t>
  </si>
  <si>
    <t>393, 394</t>
  </si>
  <si>
    <t>395, 396</t>
  </si>
  <si>
    <t>397, 398</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</si>
  <si>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</si>
  <si>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</si>
  <si>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</si>
  <si>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</si>
  <si>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</si>
  <si>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</si>
  <si>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</si>
  <si>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</si>
  <si>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</si>
  <si>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</si>
  <si>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</si>
  <si>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</si>
  <si>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</si>
  <si>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</si>
  <si>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LV Generation NHH or Aggregate HH</t>
  </si>
  <si>
    <t>2019/2020</t>
  </si>
  <si>
    <t>1st April 2019</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</si>
  <si>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</si>
  <si>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</si>
  <si>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rPr>
        <sz val="10"/>
        <color theme="1"/>
        <rFont val="Arial"/>
        <family val="2"/>
      </rPr>
      <t>377, 381,</t>
    </r>
    <r>
      <rPr>
        <sz val="10"/>
        <color rgb="FFFF0000"/>
        <rFont val="Arial"/>
        <family val="2"/>
      </rPr>
      <t xml:space="preserve"> </t>
    </r>
    <r>
      <rPr>
        <sz val="10"/>
        <color theme="1"/>
        <rFont val="Arial"/>
        <family val="2"/>
      </rPr>
      <t>382, 650, 651, 391,</t>
    </r>
    <r>
      <rPr>
        <sz val="10"/>
        <color rgb="FFFF0000"/>
        <rFont val="Arial"/>
        <family val="2"/>
      </rPr>
      <t xml:space="preserve"> </t>
    </r>
    <r>
      <rPr>
        <sz val="10"/>
        <color theme="1"/>
        <rFont val="Arial"/>
        <family val="2"/>
      </rPr>
      <t>392,393, 394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</si>
</sst>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
    <numFmt numFmtId="175" formatCode="#,##0;[Red]\-#,##0;;"/>
    <numFmt numFmtId="176" formatCode="0.000;[Red]\-0.000;?;"/>
    <numFmt numFmtId="177" formatCode="#,##0.00_ ;[Red]\-#,##0.00\ "/>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b/>
      <sz val="11"/>
      <color indexed="9"/>
      <name val="Arial"/>
      <family val="2"/>
    </font>
    <font>
      <sz val="10"/>
      <color rgb="FF9C6500"/>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CCFFFF"/>
        <bgColor indexed="64"/>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7"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1"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32" fillId="0" borderId="0"/>
    <xf numFmtId="43" fontId="9" fillId="0" borderId="0" applyFont="0" applyFill="0" applyBorder="0" applyAlignment="0" applyProtection="0"/>
    <xf numFmtId="0" fontId="6" fillId="6" borderId="0" applyNumberFormat="0" applyBorder="0" applyAlignment="0" applyProtection="0"/>
    <xf numFmtId="0" fontId="6" fillId="25" borderId="0" applyNumberFormat="0" applyBorder="0" applyAlignment="0" applyProtection="0"/>
    <xf numFmtId="0" fontId="5" fillId="0" borderId="0"/>
    <xf numFmtId="43" fontId="9" fillId="0" borderId="0" applyFont="0" applyFill="0" applyBorder="0" applyAlignment="0" applyProtection="0"/>
    <xf numFmtId="0" fontId="4" fillId="0" borderId="0"/>
    <xf numFmtId="0" fontId="37" fillId="41"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0" fontId="1" fillId="0" borderId="0"/>
  </cellStyleXfs>
  <cellXfs count="34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17" fillId="2" borderId="0" xfId="4" applyFont="1" applyFill="1" applyAlignment="1" applyProtection="1">
      <alignment vertical="center"/>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0" fillId="7"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pplyProtection="1">
      <alignment vertical="center" wrapText="1"/>
    </xf>
    <xf numFmtId="0" fontId="10" fillId="7" borderId="1" xfId="0" quotePrefix="1" applyFont="1" applyFill="1" applyBorder="1" applyAlignment="1">
      <alignment horizontal="center" vertical="center" wrapText="1"/>
    </xf>
    <xf numFmtId="49" fontId="19" fillId="5" borderId="7" xfId="3" applyNumberFormat="1" applyFont="1" applyAlignment="1" applyProtection="1">
      <alignment horizontal="center" vertical="center" wrapText="1"/>
      <protection locked="0"/>
    </xf>
    <xf numFmtId="0" fontId="10" fillId="13" borderId="1" xfId="0" quotePrefix="1" applyFont="1" applyFill="1" applyBorder="1" applyAlignment="1">
      <alignment horizontal="center" vertical="center" wrapText="1"/>
    </xf>
    <xf numFmtId="0" fontId="10" fillId="14" borderId="1" xfId="0" quotePrefix="1" applyFont="1" applyFill="1" applyBorder="1" applyAlignment="1">
      <alignment horizontal="center" vertical="center" wrapText="1"/>
    </xf>
    <xf numFmtId="0" fontId="10" fillId="7" borderId="1" xfId="0" quotePrefix="1" applyFont="1" applyFill="1" applyBorder="1" applyAlignment="1" applyProtection="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49" fontId="23" fillId="8" borderId="1" xfId="0" applyNumberFormat="1" applyFont="1" applyFill="1" applyBorder="1" applyAlignment="1" applyProtection="1">
      <alignment horizontal="center" vertical="center" wrapText="1"/>
      <protection locked="0"/>
    </xf>
    <xf numFmtId="170" fontId="23" fillId="9" borderId="1" xfId="0" applyNumberFormat="1" applyFont="1" applyFill="1" applyBorder="1" applyAlignment="1" applyProtection="1">
      <alignment horizontal="center" vertical="center"/>
      <protection locked="0"/>
    </xf>
    <xf numFmtId="170"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7"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70" fontId="23" fillId="17" borderId="1" xfId="0" applyNumberFormat="1" applyFont="1" applyFill="1" applyBorder="1" applyAlignment="1" applyProtection="1">
      <alignment horizontal="center" vertical="center"/>
      <protection locked="0"/>
    </xf>
    <xf numFmtId="165" fontId="24" fillId="18"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0" fontId="23" fillId="20" borderId="1" xfId="0" applyNumberFormat="1" applyFont="1" applyFill="1" applyBorder="1" applyAlignment="1" applyProtection="1">
      <alignment horizontal="center" vertical="center"/>
      <protection locked="0"/>
    </xf>
    <xf numFmtId="171" fontId="24" fillId="16" borderId="1" xfId="0" applyNumberFormat="1" applyFont="1" applyFill="1" applyBorder="1" applyAlignment="1" applyProtection="1">
      <alignment horizontal="center" vertical="center"/>
      <protection locked="0"/>
    </xf>
    <xf numFmtId="0" fontId="25" fillId="0" borderId="1" xfId="1" applyFont="1" applyFill="1" applyBorder="1" applyAlignment="1" applyProtection="1">
      <alignment horizontal="center" vertical="center" wrapText="1"/>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0" fontId="24" fillId="18"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wrapText="1"/>
    </xf>
    <xf numFmtId="170" fontId="23" fillId="3" borderId="1" xfId="0" applyNumberFormat="1" applyFont="1" applyFill="1" applyBorder="1" applyAlignment="1" applyProtection="1">
      <alignment horizontal="center" vertical="center"/>
    </xf>
    <xf numFmtId="173" fontId="23" fillId="10" borderId="1" xfId="0" applyNumberFormat="1" applyFont="1" applyFill="1" applyBorder="1" applyAlignment="1" applyProtection="1">
      <alignment horizontal="center" vertical="center"/>
    </xf>
    <xf numFmtId="0" fontId="0" fillId="15" borderId="0" xfId="0" applyFill="1"/>
    <xf numFmtId="0" fontId="16" fillId="2" borderId="0" xfId="4" applyFont="1" applyFill="1" applyAlignment="1" applyProtection="1">
      <alignment vertical="center"/>
    </xf>
    <xf numFmtId="0" fontId="9" fillId="2" borderId="0" xfId="7" applyFont="1"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0" fontId="9" fillId="2" borderId="0" xfId="7" applyFont="1" applyFill="1" applyAlignment="1">
      <alignment horizontal="center" vertical="center"/>
    </xf>
    <xf numFmtId="166" fontId="9" fillId="2" borderId="0" xfId="7" applyNumberFormat="1" applyFont="1" applyFill="1" applyAlignment="1">
      <alignment horizontal="center" vertical="center"/>
    </xf>
    <xf numFmtId="0" fontId="9" fillId="2" borderId="0" xfId="7" applyFont="1" applyFill="1"/>
    <xf numFmtId="0" fontId="23" fillId="15" borderId="1" xfId="0" applyNumberFormat="1"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ont="1" applyFill="1" applyAlignment="1" applyProtection="1">
      <alignment horizontal="left" vertical="center" wrapText="1"/>
      <protection locked="0"/>
    </xf>
    <xf numFmtId="49" fontId="14" fillId="6" borderId="0" xfId="2" applyNumberFormat="1" applyFont="1" applyFill="1" applyAlignment="1" applyProtection="1">
      <alignment vertical="center" wrapText="1"/>
      <protection locked="0"/>
    </xf>
    <xf numFmtId="49" fontId="21" fillId="0" borderId="0" xfId="5" applyNumberFormat="1" applyFont="1" applyBorder="1" applyAlignment="1" applyProtection="1">
      <alignment vertical="center"/>
      <protection locked="0"/>
    </xf>
    <xf numFmtId="0" fontId="9" fillId="0" borderId="0" xfId="0" applyFont="1" applyBorder="1" applyProtection="1">
      <protection locked="0"/>
    </xf>
    <xf numFmtId="49" fontId="14" fillId="6" borderId="0" xfId="2" applyNumberFormat="1" applyFont="1" applyFill="1" applyBorder="1" applyAlignment="1" applyProtection="1">
      <alignment vertical="center" wrapText="1"/>
      <protection locked="0"/>
    </xf>
    <xf numFmtId="49" fontId="14" fillId="0" borderId="0" xfId="6" applyNumberFormat="1" applyFont="1" applyBorder="1" applyAlignment="1" applyProtection="1">
      <alignment vertical="center"/>
      <protection locked="0"/>
    </xf>
    <xf numFmtId="49" fontId="14" fillId="0" borderId="0" xfId="6" quotePrefix="1" applyNumberFormat="1" applyFon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0" borderId="0" xfId="4" applyAlignment="1" applyProtection="1">
      <alignment horizontal="left" vertical="top"/>
    </xf>
    <xf numFmtId="0" fontId="10" fillId="7" borderId="6" xfId="0" applyFont="1" applyFill="1" applyBorder="1" applyAlignment="1" applyProtection="1">
      <alignment vertical="center" wrapText="1"/>
      <protection locked="0"/>
    </xf>
    <xf numFmtId="0" fontId="0" fillId="15" borderId="0" xfId="0" applyFill="1" applyAlignment="1">
      <alignment vertical="center"/>
    </xf>
    <xf numFmtId="0" fontId="28" fillId="18"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8" fillId="16" borderId="1" xfId="0" applyFont="1" applyFill="1" applyBorder="1" applyAlignment="1" applyProtection="1">
      <alignment horizontal="center" vertical="center" wrapText="1"/>
      <protection locked="0"/>
    </xf>
    <xf numFmtId="0" fontId="28" fillId="19" borderId="1" xfId="0"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1" fillId="15" borderId="0" xfId="7" applyFont="1" applyFill="1" applyBorder="1" applyAlignment="1">
      <alignment vertical="center"/>
    </xf>
    <xf numFmtId="0" fontId="20" fillId="15" borderId="0" xfId="2" applyNumberFormat="1" applyFont="1" applyFill="1" applyBorder="1" applyAlignment="1" applyProtection="1">
      <alignment horizontal="center" vertical="center" wrapText="1"/>
    </xf>
    <xf numFmtId="0" fontId="10" fillId="15" borderId="4" xfId="0" applyFont="1" applyFill="1" applyBorder="1" applyAlignment="1">
      <alignment horizontal="left" vertical="center" wrapText="1"/>
    </xf>
    <xf numFmtId="0" fontId="9" fillId="15" borderId="4"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20" fillId="15" borderId="8" xfId="2" applyNumberFormat="1" applyFont="1" applyFill="1" applyBorder="1" applyAlignment="1">
      <alignment horizontal="center" vertical="center" wrapText="1"/>
    </xf>
    <xf numFmtId="14" fontId="9" fillId="0" borderId="0" xfId="7" applyNumberFormat="1"/>
    <xf numFmtId="0" fontId="9" fillId="0" borderId="0" xfId="7" quotePrefix="1" applyAlignment="1">
      <alignment horizontal="left"/>
    </xf>
    <xf numFmtId="0" fontId="16" fillId="0" borderId="0" xfId="4" applyAlignment="1" applyProtection="1"/>
    <xf numFmtId="0" fontId="16" fillId="2" borderId="0" xfId="4" applyFont="1" applyFill="1" applyAlignment="1" applyProtection="1">
      <alignment vertical="center"/>
      <protection hidden="1"/>
    </xf>
    <xf numFmtId="164" fontId="7" fillId="21" borderId="1" xfId="7" applyNumberFormat="1" applyFont="1" applyFill="1" applyBorder="1" applyAlignment="1" applyProtection="1">
      <alignment horizontal="center" vertical="center"/>
    </xf>
    <xf numFmtId="164" fontId="7" fillId="12" borderId="1" xfId="7" applyNumberFormat="1" applyFont="1" applyFill="1" applyBorder="1" applyAlignment="1" applyProtection="1">
      <alignment horizontal="center" vertical="center"/>
    </xf>
    <xf numFmtId="168" fontId="9" fillId="28" borderId="0" xfId="7" applyNumberFormat="1" applyFill="1"/>
    <xf numFmtId="169" fontId="9" fillId="28" borderId="0" xfId="7" applyNumberFormat="1" applyFill="1"/>
    <xf numFmtId="0" fontId="9" fillId="28" borderId="0" xfId="7" applyFill="1"/>
    <xf numFmtId="0" fontId="9" fillId="28" borderId="0" xfId="7" applyFill="1" applyAlignment="1">
      <alignment horizontal="left"/>
    </xf>
    <xf numFmtId="0" fontId="9" fillId="11" borderId="1" xfId="12" applyFont="1" applyFill="1" applyBorder="1" applyAlignment="1" applyProtection="1">
      <alignment vertical="center"/>
      <protection locked="0"/>
    </xf>
    <xf numFmtId="174" fontId="9" fillId="30" borderId="1" xfId="10" applyNumberFormat="1" applyFont="1" applyFill="1" applyBorder="1" applyAlignment="1" applyProtection="1">
      <alignment vertical="center"/>
      <protection locked="0"/>
    </xf>
    <xf numFmtId="174" fontId="9"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6" xfId="0" applyFont="1" applyFill="1" applyBorder="1" applyAlignment="1" applyProtection="1">
      <alignment horizontal="left" vertical="center" wrapText="1"/>
    </xf>
    <xf numFmtId="0" fontId="9" fillId="11" borderId="1" xfId="9" quotePrefix="1" applyFont="1" applyFill="1" applyBorder="1" applyAlignment="1" applyProtection="1">
      <alignment horizontal="center" vertical="center" wrapText="1"/>
    </xf>
    <xf numFmtId="0" fontId="9" fillId="31" borderId="1" xfId="11" quotePrefix="1" applyFont="1" applyFill="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0" fontId="9" fillId="11" borderId="1" xfId="12" applyFont="1" applyFill="1" applyBorder="1" applyAlignment="1" applyProtection="1">
      <alignment vertical="center" wrapText="1"/>
    </xf>
    <xf numFmtId="0" fontId="9" fillId="27" borderId="1" xfId="12" applyFont="1" applyFill="1" applyBorder="1" applyAlignment="1" applyProtection="1">
      <alignment vertical="center" wrapText="1"/>
    </xf>
    <xf numFmtId="0" fontId="6" fillId="11" borderId="1" xfId="12" applyFont="1" applyFill="1" applyBorder="1" applyAlignment="1" applyProtection="1">
      <alignment vertical="center" wrapText="1"/>
    </xf>
    <xf numFmtId="0" fontId="6" fillId="27" borderId="1" xfId="12"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5" fontId="9" fillId="30" borderId="1" xfId="10" applyNumberFormat="1" applyFont="1" applyFill="1" applyBorder="1" applyAlignment="1" applyProtection="1">
      <alignment vertical="center"/>
    </xf>
    <xf numFmtId="175" fontId="9" fillId="33" borderId="1" xfId="10" applyNumberFormat="1" applyFont="1" applyFill="1" applyBorder="1" applyAlignment="1" applyProtection="1">
      <alignment vertical="center"/>
    </xf>
    <xf numFmtId="0" fontId="31" fillId="0" borderId="0" xfId="7" applyFont="1"/>
    <xf numFmtId="2" fontId="10" fillId="7" borderId="1" xfId="7" applyNumberFormat="1" applyFont="1" applyFill="1" applyBorder="1" applyAlignment="1">
      <alignment horizontal="center" vertical="center" wrapText="1"/>
    </xf>
    <xf numFmtId="49" fontId="9" fillId="11" borderId="1" xfId="9" quotePrefix="1" applyNumberFormat="1" applyFont="1" applyFill="1" applyBorder="1" applyAlignment="1" applyProtection="1">
      <alignment horizontal="center" vertical="center" wrapText="1"/>
    </xf>
    <xf numFmtId="49" fontId="9" fillId="31" borderId="1" xfId="11" quotePrefix="1" applyNumberFormat="1" applyFont="1" applyFill="1" applyBorder="1" applyAlignment="1" applyProtection="1">
      <alignment horizontal="center" vertical="center" wrapText="1"/>
    </xf>
    <xf numFmtId="49" fontId="14" fillId="6" borderId="0" xfId="2" applyNumberFormat="1" applyFont="1" applyFill="1" applyAlignment="1" applyProtection="1">
      <alignment horizontal="center" vertical="center" wrapText="1"/>
      <protection locked="0"/>
    </xf>
    <xf numFmtId="49" fontId="14" fillId="6" borderId="0" xfId="2" quotePrefix="1" applyNumberFormat="1" applyFont="1" applyFill="1" applyAlignment="1" applyProtection="1">
      <alignment horizontal="center" vertical="center" wrapText="1"/>
      <protection locked="0"/>
    </xf>
    <xf numFmtId="49" fontId="26" fillId="7" borderId="1" xfId="7" quotePrefix="1" applyNumberFormat="1" applyFont="1" applyFill="1" applyBorder="1" applyAlignment="1">
      <alignment horizontal="center" vertical="center" wrapText="1"/>
    </xf>
    <xf numFmtId="0" fontId="9" fillId="0" borderId="0" xfId="7" quotePrefix="1" applyFont="1" applyAlignment="1">
      <alignment horizontal="left"/>
    </xf>
    <xf numFmtId="0" fontId="9" fillId="0" borderId="0" xfId="7" applyFont="1"/>
    <xf numFmtId="49" fontId="21" fillId="0" borderId="0" xfId="5" quotePrefix="1" applyNumberFormat="1" applyFont="1" applyBorder="1" applyAlignment="1" applyProtection="1">
      <alignment horizontal="left" vertical="center"/>
      <protection locked="0"/>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10" fillId="0" borderId="3" xfId="0" applyFont="1" applyBorder="1" applyAlignment="1">
      <alignment vertical="center" wrapText="1"/>
    </xf>
    <xf numFmtId="0" fontId="10" fillId="7"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2" borderId="8" xfId="0" quotePrefix="1" applyFont="1" applyFill="1" applyBorder="1" applyAlignment="1">
      <alignment vertical="center" wrapText="1"/>
    </xf>
    <xf numFmtId="0" fontId="17" fillId="15" borderId="0" xfId="4" applyFont="1" applyFill="1" applyAlignment="1" applyProtection="1">
      <alignmen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23" fillId="4" borderId="1" xfId="0" applyFont="1" applyFill="1" applyBorder="1" applyAlignment="1" applyProtection="1">
      <alignment horizontal="center" vertical="center" wrapText="1"/>
      <protection locked="0"/>
    </xf>
    <xf numFmtId="167" fontId="10" fillId="3" borderId="1" xfId="0" applyNumberFormat="1" applyFont="1" applyFill="1" applyBorder="1" applyAlignment="1" applyProtection="1">
      <alignment horizontal="center" vertical="center"/>
      <protection locked="0"/>
    </xf>
    <xf numFmtId="0" fontId="12" fillId="15" borderId="1" xfId="0" applyFont="1" applyFill="1" applyBorder="1" applyAlignment="1">
      <alignment vertical="top" wrapText="1"/>
    </xf>
    <xf numFmtId="0" fontId="17" fillId="15" borderId="0" xfId="4" applyFont="1" applyFill="1" applyBorder="1" applyAlignment="1" applyProtection="1">
      <alignment vertical="center"/>
    </xf>
    <xf numFmtId="0" fontId="10" fillId="15" borderId="1" xfId="0" applyFont="1" applyFill="1" applyBorder="1" applyAlignment="1">
      <alignment horizontal="left" vertical="center" wrapText="1"/>
    </xf>
    <xf numFmtId="0" fontId="10" fillId="15" borderId="0" xfId="0" applyFont="1" applyFill="1" applyBorder="1" applyAlignment="1">
      <alignment vertical="top" wrapText="1"/>
    </xf>
    <xf numFmtId="0" fontId="9" fillId="15" borderId="0" xfId="0" applyFont="1" applyFill="1" applyBorder="1" applyAlignment="1">
      <alignment wrapText="1"/>
    </xf>
    <xf numFmtId="0" fontId="9" fillId="15" borderId="1" xfId="0" applyFont="1" applyFill="1" applyBorder="1" applyAlignment="1">
      <alignment vertical="center" wrapText="1"/>
    </xf>
    <xf numFmtId="0" fontId="10" fillId="34" borderId="1" xfId="0" applyFont="1" applyFill="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 xfId="0" quotePrefix="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35" borderId="1" xfId="0" applyFont="1" applyFill="1" applyBorder="1" applyAlignment="1" applyProtection="1">
      <alignment horizontal="center" vertical="center" wrapText="1"/>
    </xf>
    <xf numFmtId="0" fontId="10" fillId="0" borderId="6" xfId="0" applyFont="1" applyBorder="1" applyAlignment="1" applyProtection="1">
      <alignment vertical="center" wrapText="1"/>
    </xf>
    <xf numFmtId="0" fontId="9"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177" fontId="7" fillId="12" borderId="1" xfId="7" applyNumberFormat="1" applyFont="1" applyFill="1" applyBorder="1" applyAlignment="1" applyProtection="1">
      <alignment horizontal="center" vertical="center"/>
    </xf>
    <xf numFmtId="177" fontId="7" fillId="21" borderId="1" xfId="7" applyNumberFormat="1" applyFont="1" applyFill="1" applyBorder="1" applyAlignment="1" applyProtection="1">
      <alignment horizontal="center" vertical="center"/>
    </xf>
    <xf numFmtId="0" fontId="35" fillId="15" borderId="1" xfId="0" applyFont="1" applyFill="1" applyBorder="1" applyAlignment="1" applyProtection="1">
      <alignment horizontal="center" vertical="center" wrapText="1"/>
    </xf>
    <xf numFmtId="0" fontId="6" fillId="15" borderId="1" xfId="0" applyFont="1" applyFill="1" applyBorder="1" applyAlignment="1" applyProtection="1">
      <alignment horizontal="center" vertical="center" wrapText="1"/>
    </xf>
    <xf numFmtId="0" fontId="0" fillId="15" borderId="1" xfId="0" applyFill="1" applyBorder="1" applyAlignment="1" applyProtection="1">
      <alignment horizontal="center" vertical="center" wrapText="1"/>
    </xf>
    <xf numFmtId="0" fontId="0" fillId="15" borderId="1" xfId="0" applyFill="1" applyBorder="1" applyAlignment="1" applyProtection="1">
      <alignment horizontal="center" vertical="center"/>
    </xf>
    <xf numFmtId="165" fontId="36" fillId="40" borderId="1" xfId="0" applyNumberFormat="1" applyFont="1" applyFill="1" applyBorder="1" applyAlignment="1" applyProtection="1">
      <alignment horizontal="center" vertical="center"/>
      <protection locked="0"/>
    </xf>
    <xf numFmtId="171" fontId="36" fillId="38" borderId="1" xfId="0" applyNumberFormat="1" applyFont="1" applyFill="1" applyBorder="1" applyAlignment="1" applyProtection="1">
      <alignment horizontal="center" vertical="center"/>
      <protection locked="0"/>
    </xf>
    <xf numFmtId="170" fontId="23" fillId="39" borderId="1" xfId="0" applyNumberFormat="1" applyFont="1" applyFill="1" applyBorder="1" applyAlignment="1" applyProtection="1">
      <alignment horizontal="center" vertical="center"/>
      <protection locked="0"/>
    </xf>
    <xf numFmtId="170" fontId="36" fillId="39" borderId="1" xfId="0" applyNumberFormat="1" applyFont="1" applyFill="1" applyBorder="1" applyAlignment="1" applyProtection="1">
      <alignment horizontal="center" vertical="center"/>
      <protection locked="0"/>
    </xf>
    <xf numFmtId="170" fontId="23" fillId="9"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7" fontId="23" fillId="3" borderId="1" xfId="0" applyNumberFormat="1" applyFont="1" applyFill="1" applyBorder="1" applyAlignment="1" applyProtection="1">
      <alignment horizontal="center" vertical="center"/>
      <protection locked="0"/>
    </xf>
    <xf numFmtId="0" fontId="10" fillId="11" borderId="1" xfId="0" applyFont="1" applyFill="1" applyBorder="1" applyAlignment="1" applyProtection="1">
      <alignment vertical="center" wrapText="1"/>
      <protection locked="0"/>
    </xf>
    <xf numFmtId="170" fontId="24" fillId="16"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xf>
    <xf numFmtId="170" fontId="24" fillId="19" borderId="1" xfId="0" applyNumberFormat="1" applyFont="1" applyFill="1" applyBorder="1" applyAlignment="1" applyProtection="1">
      <alignment horizontal="center" vertical="center"/>
      <protection locked="0"/>
    </xf>
    <xf numFmtId="0" fontId="0" fillId="2" borderId="0" xfId="0" applyFill="1" applyAlignment="1" applyProtection="1">
      <alignment horizontal="center" vertical="center"/>
    </xf>
    <xf numFmtId="0" fontId="0" fillId="2" borderId="0" xfId="0" applyFill="1" applyProtection="1"/>
    <xf numFmtId="0" fontId="20" fillId="15" borderId="0" xfId="2" applyNumberFormat="1" applyFont="1" applyFill="1" applyBorder="1" applyAlignment="1" applyProtection="1">
      <alignment vertical="center" wrapText="1"/>
    </xf>
    <xf numFmtId="0" fontId="10" fillId="7" borderId="6" xfId="0" applyFont="1" applyFill="1" applyBorder="1" applyAlignment="1" applyProtection="1">
      <alignment vertical="center" wrapText="1"/>
    </xf>
    <xf numFmtId="0" fontId="28" fillId="16" borderId="1" xfId="0" applyFont="1" applyFill="1" applyBorder="1" applyAlignment="1" applyProtection="1">
      <alignment horizontal="center" vertical="center" wrapText="1"/>
    </xf>
    <xf numFmtId="170" fontId="23" fillId="17" borderId="3" xfId="0" applyNumberFormat="1" applyFont="1" applyFill="1" applyBorder="1" applyAlignment="1" applyProtection="1">
      <alignment horizontal="center" vertical="center" wrapText="1"/>
    </xf>
    <xf numFmtId="0" fontId="28" fillId="18" borderId="1" xfId="0" applyFont="1" applyFill="1" applyBorder="1" applyAlignment="1" applyProtection="1">
      <alignment horizontal="center" vertical="center" wrapText="1"/>
    </xf>
    <xf numFmtId="0" fontId="28" fillId="19" borderId="1" xfId="0" applyFont="1" applyFill="1" applyBorder="1" applyAlignment="1" applyProtection="1">
      <alignment horizontal="center" vertical="center" wrapText="1"/>
    </xf>
    <xf numFmtId="0" fontId="10" fillId="20" borderId="1" xfId="0" applyFont="1" applyFill="1" applyBorder="1" applyAlignment="1" applyProtection="1">
      <alignment horizontal="center" vertical="center" wrapText="1"/>
    </xf>
    <xf numFmtId="0" fontId="9" fillId="4" borderId="3"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20" fillId="15" borderId="11" xfId="2" applyNumberFormat="1" applyFont="1" applyFill="1" applyBorder="1" applyAlignment="1" applyProtection="1">
      <alignment horizontal="center" vertical="center" wrapText="1"/>
    </xf>
    <xf numFmtId="0" fontId="0" fillId="15" borderId="0" xfId="0" applyFill="1" applyProtection="1"/>
    <xf numFmtId="0" fontId="0" fillId="15" borderId="0" xfId="0" applyFill="1" applyAlignment="1" applyProtection="1">
      <alignment vertical="center"/>
    </xf>
    <xf numFmtId="0" fontId="0" fillId="15" borderId="0" xfId="0" applyFill="1" applyBorder="1" applyAlignment="1" applyProtection="1">
      <alignment vertical="center"/>
    </xf>
    <xf numFmtId="0" fontId="0" fillId="15" borderId="0" xfId="0" applyFill="1" applyBorder="1" applyProtection="1"/>
    <xf numFmtId="0" fontId="10" fillId="15" borderId="0" xfId="0" applyFont="1" applyFill="1" applyBorder="1" applyAlignment="1" applyProtection="1">
      <alignment horizontal="left" vertical="center" wrapText="1"/>
    </xf>
    <xf numFmtId="0" fontId="9" fillId="15" borderId="0" xfId="0" applyFont="1" applyFill="1" applyBorder="1" applyAlignment="1" applyProtection="1">
      <alignment horizontal="left" vertical="center" wrapText="1"/>
    </xf>
    <xf numFmtId="49" fontId="18" fillId="8" borderId="1" xfId="0" applyNumberFormat="1" applyFont="1" applyFill="1" applyBorder="1" applyAlignment="1" applyProtection="1">
      <alignment horizontal="center" vertical="center" wrapText="1"/>
    </xf>
    <xf numFmtId="170" fontId="23" fillId="9"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2" fontId="23" fillId="3" borderId="1" xfId="0" applyNumberFormat="1" applyFont="1" applyFill="1" applyBorder="1" applyAlignment="1" applyProtection="1">
      <alignment horizontal="center" vertical="center"/>
    </xf>
    <xf numFmtId="170" fontId="24" fillId="16" borderId="1" xfId="0" applyNumberFormat="1" applyFont="1" applyFill="1" applyBorder="1" applyAlignment="1" applyProtection="1">
      <alignment horizontal="center" vertical="center"/>
    </xf>
    <xf numFmtId="170" fontId="23" fillId="17" borderId="1" xfId="0" applyNumberFormat="1" applyFont="1" applyFill="1" applyBorder="1" applyAlignment="1" applyProtection="1">
      <alignment horizontal="center" vertical="center"/>
    </xf>
    <xf numFmtId="170" fontId="24" fillId="18" borderId="1" xfId="0" applyNumberFormat="1" applyFont="1" applyFill="1" applyBorder="1" applyAlignment="1" applyProtection="1">
      <alignment horizontal="center" vertical="center"/>
    </xf>
    <xf numFmtId="170" fontId="24" fillId="19" borderId="1" xfId="0" applyNumberFormat="1" applyFont="1" applyFill="1" applyBorder="1" applyAlignment="1" applyProtection="1">
      <alignment horizontal="center" vertical="center"/>
    </xf>
    <xf numFmtId="170" fontId="23" fillId="20" borderId="1" xfId="0" applyNumberFormat="1" applyFont="1" applyFill="1" applyBorder="1" applyAlignment="1" applyProtection="1">
      <alignment horizontal="center" vertical="center"/>
    </xf>
    <xf numFmtId="172" fontId="24" fillId="16" borderId="1" xfId="0" applyNumberFormat="1" applyFont="1" applyFill="1" applyBorder="1" applyAlignment="1" applyProtection="1">
      <alignment horizontal="center" vertical="center"/>
    </xf>
    <xf numFmtId="170" fontId="24" fillId="17" borderId="1" xfId="0" applyNumberFormat="1" applyFont="1" applyFill="1" applyBorder="1" applyAlignment="1" applyProtection="1">
      <alignment horizontal="center" vertical="center"/>
    </xf>
    <xf numFmtId="172" fontId="24" fillId="18" borderId="1" xfId="0" applyNumberFormat="1" applyFont="1" applyFill="1" applyBorder="1" applyAlignment="1" applyProtection="1">
      <alignment horizontal="center" vertical="center"/>
    </xf>
    <xf numFmtId="2" fontId="23" fillId="4" borderId="1" xfId="0" applyNumberFormat="1" applyFont="1" applyFill="1" applyBorder="1" applyAlignment="1" applyProtection="1">
      <alignment horizontal="center" vertical="center"/>
    </xf>
    <xf numFmtId="2" fontId="0" fillId="2" borderId="0" xfId="0" applyNumberFormat="1" applyFill="1" applyAlignment="1" applyProtection="1">
      <alignment horizontal="center" vertical="center"/>
    </xf>
    <xf numFmtId="165" fontId="0" fillId="0" borderId="1" xfId="0" applyNumberFormat="1" applyBorder="1" applyAlignment="1" applyProtection="1">
      <alignment horizontal="center" vertical="center"/>
    </xf>
    <xf numFmtId="0" fontId="10" fillId="7" borderId="1" xfId="0" applyFont="1" applyFill="1" applyBorder="1" applyAlignment="1" applyProtection="1">
      <alignment horizontal="center" vertical="center" wrapText="1"/>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23" fillId="15" borderId="1" xfId="0" applyNumberFormat="1" applyFont="1" applyFill="1" applyBorder="1" applyAlignment="1" applyProtection="1">
      <alignment horizontal="center" vertical="center" wrapText="1"/>
      <protection locked="0"/>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23" fillId="15" borderId="1" xfId="0" applyNumberFormat="1" applyFont="1" applyFill="1" applyBorder="1" applyAlignment="1" applyProtection="1">
      <alignment horizontal="center" vertical="center" wrapText="1"/>
      <protection locked="0"/>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23" fillId="15" borderId="1" xfId="0" applyNumberFormat="1" applyFont="1" applyFill="1" applyBorder="1" applyAlignment="1" applyProtection="1">
      <alignment horizontal="center" vertical="center" wrapText="1"/>
      <protection locked="0"/>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23" fillId="15" borderId="1" xfId="0" applyNumberFormat="1" applyFont="1" applyFill="1" applyBorder="1" applyAlignment="1" applyProtection="1">
      <alignment horizontal="center" vertical="center" wrapText="1"/>
      <protection locked="0"/>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23" fillId="15"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23" fillId="15" borderId="1"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170" fontId="23" fillId="9"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0" fontId="16" fillId="0" borderId="0" xfId="4" applyFont="1" applyFill="1" applyAlignment="1" applyProtection="1">
      <alignment horizontal="left" vertical="center"/>
    </xf>
    <xf numFmtId="176" fontId="6" fillId="29" borderId="5" xfId="15" applyNumberFormat="1" applyFill="1" applyBorder="1" applyAlignment="1" applyProtection="1">
      <alignment vertical="center"/>
    </xf>
    <xf numFmtId="176" fontId="6" fillId="29" borderId="1" xfId="15" applyNumberFormat="1" applyFill="1" applyBorder="1" applyAlignment="1" applyProtection="1">
      <alignment vertical="center"/>
    </xf>
    <xf numFmtId="173" fontId="6" fillId="29" borderId="1" xfId="15" applyNumberFormat="1" applyFill="1" applyBorder="1" applyAlignment="1" applyProtection="1">
      <alignment vertical="center"/>
    </xf>
    <xf numFmtId="173" fontId="6" fillId="32" borderId="1" xfId="16" applyNumberFormat="1" applyFill="1" applyBorder="1" applyAlignment="1" applyProtection="1">
      <alignment vertical="center"/>
    </xf>
    <xf numFmtId="174" fontId="6" fillId="29" borderId="1" xfId="15" applyNumberFormat="1" applyFill="1" applyBorder="1" applyAlignment="1" applyProtection="1">
      <alignment vertical="center"/>
      <protection locked="0"/>
    </xf>
    <xf numFmtId="174" fontId="9" fillId="29" borderId="1" xfId="15" applyNumberFormat="1" applyFont="1" applyFill="1" applyBorder="1" applyAlignment="1" applyProtection="1">
      <alignment vertical="center"/>
      <protection locked="0"/>
    </xf>
    <xf numFmtId="174" fontId="9" fillId="32" borderId="1" xfId="15" applyNumberFormat="1" applyFont="1" applyFill="1" applyBorder="1" applyAlignment="1" applyProtection="1">
      <alignment vertical="center"/>
      <protection locked="0"/>
    </xf>
    <xf numFmtId="175" fontId="6" fillId="29" borderId="1" xfId="15" applyNumberFormat="1" applyFill="1" applyBorder="1" applyAlignment="1" applyProtection="1">
      <alignment vertical="center"/>
    </xf>
    <xf numFmtId="175" fontId="6" fillId="32" borderId="1" xfId="15" applyNumberFormat="1" applyFill="1" applyBorder="1" applyAlignment="1" applyProtection="1">
      <alignment vertical="center"/>
    </xf>
    <xf numFmtId="0" fontId="9"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18"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2" applyNumberFormat="1" applyFont="1" applyFill="1" applyAlignment="1" applyProtection="1">
      <alignment horizontal="center" vertical="center" wrapText="1"/>
      <protection locked="0"/>
    </xf>
    <xf numFmtId="49" fontId="14" fillId="6" borderId="0" xfId="2" applyNumberFormat="1" applyFont="1" applyFill="1" applyAlignment="1" applyProtection="1">
      <alignment horizontal="left" vertical="center" wrapText="1"/>
      <protection locked="0"/>
    </xf>
    <xf numFmtId="0" fontId="9" fillId="0" borderId="1" xfId="0" applyFont="1" applyBorder="1" applyAlignment="1">
      <alignment horizontal="left" vertical="center" wrapText="1"/>
    </xf>
    <xf numFmtId="0" fontId="0" fillId="0" borderId="0" xfId="0" quotePrefix="1"/>
    <xf numFmtId="0" fontId="10" fillId="0" borderId="1" xfId="0" applyFont="1" applyBorder="1" applyAlignment="1">
      <alignment horizontal="left" vertical="center" wrapText="1"/>
    </xf>
    <xf numFmtId="0" fontId="9" fillId="15" borderId="0" xfId="0" applyFont="1" applyFill="1" applyBorder="1" applyAlignment="1">
      <alignment horizontal="left" vertical="center" wrapText="1"/>
    </xf>
    <xf numFmtId="0" fontId="10" fillId="15" borderId="0" xfId="0" applyFont="1" applyFill="1" applyBorder="1" applyAlignment="1">
      <alignment horizontal="left" vertical="center" wrapText="1"/>
    </xf>
    <xf numFmtId="0" fontId="20" fillId="6" borderId="1" xfId="2" applyNumberFormat="1" applyFont="1" applyFill="1" applyBorder="1" applyAlignment="1">
      <alignment horizontal="center" vertical="center" wrapText="1"/>
    </xf>
    <xf numFmtId="170" fontId="23" fillId="17" borderId="3" xfId="0" applyNumberFormat="1" applyFont="1" applyFill="1" applyBorder="1" applyAlignment="1" applyProtection="1">
      <alignment horizontal="center" vertical="center"/>
      <protection locked="0"/>
    </xf>
    <xf numFmtId="170" fontId="23" fillId="17" borderId="5"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15"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49" fontId="9"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9" fillId="2" borderId="8" xfId="7" quotePrefix="1" applyFont="1" applyFill="1" applyBorder="1" applyAlignment="1">
      <alignment horizontal="center" vertical="center" wrapText="1"/>
    </xf>
    <xf numFmtId="0" fontId="28" fillId="16"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7" borderId="1" xfId="0" applyFont="1" applyFill="1" applyBorder="1" applyAlignment="1" applyProtection="1">
      <alignment horizontal="center" vertical="center" wrapText="1"/>
      <protection locked="0"/>
    </xf>
    <xf numFmtId="0" fontId="9" fillId="9" borderId="3" xfId="7" applyNumberFormat="1" applyFont="1" applyFill="1" applyBorder="1" applyAlignment="1">
      <alignment horizontal="center" vertical="center" wrapText="1"/>
    </xf>
    <xf numFmtId="0" fontId="9" fillId="9" borderId="4" xfId="7" applyNumberFormat="1" applyFont="1" applyFill="1" applyBorder="1" applyAlignment="1">
      <alignment horizontal="center" vertical="center" wrapText="1"/>
    </xf>
    <xf numFmtId="0" fontId="9" fillId="9" borderId="5" xfId="7" applyNumberFormat="1" applyFont="1" applyFill="1" applyBorder="1" applyAlignment="1">
      <alignment horizontal="center" vertical="center" wrapText="1"/>
    </xf>
    <xf numFmtId="0" fontId="9" fillId="9" borderId="3" xfId="7" applyNumberFormat="1" applyFont="1" applyFill="1" applyBorder="1" applyAlignment="1" applyProtection="1">
      <alignment horizontal="center" vertical="center" wrapText="1"/>
      <protection locked="0"/>
    </xf>
    <xf numFmtId="0" fontId="9" fillId="9" borderId="4" xfId="7" applyNumberFormat="1" applyFont="1" applyFill="1" applyBorder="1" applyAlignment="1" applyProtection="1">
      <alignment horizontal="center" vertical="center" wrapText="1"/>
      <protection locked="0"/>
    </xf>
    <xf numFmtId="0" fontId="9" fillId="9" borderId="5" xfId="7" applyNumberFormat="1"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0" fillId="0" borderId="1" xfId="0" applyBorder="1" applyAlignment="1">
      <alignment vertical="center"/>
    </xf>
    <xf numFmtId="0" fontId="10" fillId="7" borderId="1"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15" borderId="1" xfId="0" applyFont="1" applyFill="1" applyBorder="1" applyAlignment="1">
      <alignment horizontal="center" wrapText="1"/>
    </xf>
    <xf numFmtId="0" fontId="10" fillId="15" borderId="1" xfId="0" applyFont="1" applyFill="1" applyBorder="1" applyAlignment="1">
      <alignment horizontal="center"/>
    </xf>
    <xf numFmtId="0" fontId="12" fillId="15" borderId="1" xfId="0" applyFont="1" applyFill="1" applyBorder="1" applyAlignment="1">
      <alignment vertical="top" wrapText="1"/>
    </xf>
    <xf numFmtId="0" fontId="0" fillId="15" borderId="1" xfId="0" applyFill="1" applyBorder="1" applyAlignment="1">
      <alignment vertical="top"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170" fontId="34" fillId="0" borderId="14" xfId="0" applyNumberFormat="1"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Border="1" applyAlignment="1">
      <alignment horizontal="center" vertical="center" wrapText="1"/>
    </xf>
    <xf numFmtId="170" fontId="34" fillId="0" borderId="11" xfId="0" applyNumberFormat="1" applyFont="1" applyBorder="1" applyAlignment="1">
      <alignment horizontal="center" vertical="center" wrapText="1"/>
    </xf>
    <xf numFmtId="0" fontId="34" fillId="0" borderId="16" xfId="0" applyFont="1" applyBorder="1" applyAlignment="1">
      <alignment horizontal="center" vertical="center" wrapText="1"/>
    </xf>
    <xf numFmtId="0" fontId="34" fillId="0" borderId="8" xfId="0" applyFont="1" applyBorder="1" applyAlignment="1">
      <alignment horizontal="center" vertical="center" wrapText="1"/>
    </xf>
    <xf numFmtId="170" fontId="34" fillId="0" borderId="17" xfId="0" applyNumberFormat="1" applyFont="1" applyBorder="1" applyAlignment="1">
      <alignment horizontal="center" vertical="center" wrapText="1"/>
    </xf>
    <xf numFmtId="0" fontId="0" fillId="0" borderId="0" xfId="0" quotePrefix="1" applyProtection="1"/>
    <xf numFmtId="0" fontId="20" fillId="6" borderId="1" xfId="2" applyNumberFormat="1"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6" fillId="36" borderId="1" xfId="0" applyFont="1" applyFill="1" applyBorder="1" applyAlignment="1">
      <alignment horizontal="center" vertical="center"/>
    </xf>
    <xf numFmtId="0" fontId="0" fillId="15" borderId="8" xfId="0" applyFill="1" applyBorder="1" applyAlignment="1">
      <alignment horizontal="left" vertical="center" wrapText="1"/>
    </xf>
    <xf numFmtId="0" fontId="9" fillId="15" borderId="3" xfId="0" applyFont="1" applyFill="1" applyBorder="1" applyAlignment="1">
      <alignment horizontal="left" vertical="center" wrapText="1"/>
    </xf>
    <xf numFmtId="0" fontId="9" fillId="15" borderId="4" xfId="0" applyFont="1" applyFill="1" applyBorder="1" applyAlignment="1">
      <alignment horizontal="left" vertical="center" wrapText="1"/>
    </xf>
    <xf numFmtId="0" fontId="9" fillId="15" borderId="5" xfId="0" applyFont="1" applyFill="1" applyBorder="1" applyAlignment="1">
      <alignment horizontal="left" vertical="center" wrapText="1"/>
    </xf>
    <xf numFmtId="0" fontId="10" fillId="34" borderId="6" xfId="0" applyFont="1" applyFill="1" applyBorder="1" applyAlignment="1" applyProtection="1">
      <alignment horizontal="center" vertical="center" wrapText="1"/>
    </xf>
    <xf numFmtId="0" fontId="10" fillId="34" borderId="2" xfId="0" applyFont="1" applyFill="1" applyBorder="1" applyAlignment="1" applyProtection="1">
      <alignment horizontal="center" vertical="center" wrapText="1"/>
    </xf>
    <xf numFmtId="0" fontId="10" fillId="11" borderId="3" xfId="0" applyFont="1" applyFill="1" applyBorder="1" applyAlignment="1" applyProtection="1">
      <alignment horizontal="center" vertical="center" wrapText="1"/>
      <protection locked="0"/>
    </xf>
    <xf numFmtId="0" fontId="10" fillId="11" borderId="4" xfId="0" applyFont="1" applyFill="1" applyBorder="1" applyAlignment="1" applyProtection="1">
      <alignment horizontal="center" vertical="center" wrapText="1"/>
      <protection locked="0"/>
    </xf>
    <xf numFmtId="0" fontId="10" fillId="11" borderId="5" xfId="0" applyFont="1" applyFill="1" applyBorder="1" applyAlignment="1" applyProtection="1">
      <alignment horizontal="center" vertical="center" wrapText="1"/>
      <protection locked="0"/>
    </xf>
    <xf numFmtId="0" fontId="10" fillId="34" borderId="3" xfId="0" applyFont="1" applyFill="1" applyBorder="1" applyAlignment="1" applyProtection="1">
      <alignment horizontal="center" vertical="center" wrapText="1"/>
    </xf>
    <xf numFmtId="0" fontId="10" fillId="34" borderId="4" xfId="0" applyFont="1" applyFill="1" applyBorder="1" applyAlignment="1" applyProtection="1">
      <alignment horizontal="center" vertical="center" wrapText="1"/>
    </xf>
    <xf numFmtId="0" fontId="10" fillId="34" borderId="5" xfId="0" applyFont="1" applyFill="1" applyBorder="1" applyAlignment="1" applyProtection="1">
      <alignment horizontal="center" vertical="center" wrapText="1"/>
    </xf>
    <xf numFmtId="49" fontId="9" fillId="37" borderId="1" xfId="0" applyNumberFormat="1" applyFont="1" applyFill="1" applyBorder="1" applyAlignment="1" applyProtection="1">
      <alignment horizontal="center" vertical="center" wrapText="1"/>
      <protection locked="0"/>
    </xf>
    <xf numFmtId="0" fontId="20" fillId="6" borderId="3" xfId="2" applyNumberFormat="1" applyFont="1" applyFill="1" applyBorder="1" applyAlignment="1">
      <alignment horizontal="center" vertical="center" wrapText="1"/>
    </xf>
    <xf numFmtId="0" fontId="20" fillId="6" borderId="4" xfId="2" applyNumberFormat="1" applyFont="1" applyFill="1" applyBorder="1" applyAlignment="1">
      <alignment horizontal="center" vertical="center" wrapText="1"/>
    </xf>
    <xf numFmtId="0" fontId="20" fillId="6" borderId="5" xfId="2" applyNumberFormat="1" applyFont="1" applyFill="1" applyBorder="1" applyAlignment="1">
      <alignment horizontal="center" vertical="center" wrapText="1"/>
    </xf>
    <xf numFmtId="0" fontId="20" fillId="6" borderId="3" xfId="2" quotePrefix="1" applyNumberFormat="1" applyFont="1" applyFill="1" applyBorder="1" applyAlignment="1">
      <alignment horizontal="center" vertical="center" wrapText="1"/>
    </xf>
    <xf numFmtId="0" fontId="20" fillId="6" borderId="4" xfId="2" quotePrefix="1" applyNumberFormat="1" applyFont="1" applyFill="1" applyBorder="1" applyAlignment="1">
      <alignment horizontal="center" vertical="center" wrapText="1"/>
    </xf>
    <xf numFmtId="0" fontId="20" fillId="6" borderId="5"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16" fillId="0" borderId="0" xfId="4" applyFill="1" applyAlignment="1" applyProtection="1">
      <alignment horizontal="left" vertical="center"/>
    </xf>
    <xf numFmtId="0" fontId="29" fillId="6" borderId="3"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10" fillId="7" borderId="5" xfId="0" applyFont="1" applyFill="1" applyBorder="1" applyAlignment="1" applyProtection="1">
      <alignment horizontal="left" vertical="center" wrapText="1"/>
    </xf>
    <xf numFmtId="0" fontId="29" fillId="6" borderId="3" xfId="2" applyNumberFormat="1" applyFont="1" applyFill="1" applyBorder="1" applyAlignment="1" applyProtection="1">
      <alignment horizontal="left"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xf numFmtId="0" fontId="18" fillId="20" borderId="0" xfId="0" quotePrefix="1" applyNumberFormat="1" applyFont="1" applyFill="1" applyAlignment="1" applyProtection="1">
      <alignment horizontal="left" vertical="top" wrapText="1"/>
    </xf>
  </cellXfs>
  <cellStyles count="28">
    <cellStyle name="40% - Accent1 2" xfId="15"/>
    <cellStyle name="40% - Accent4 2" xfId="16"/>
    <cellStyle name="60% - Accent2" xfId="10" builtinId="36"/>
    <cellStyle name="Accent1" xfId="9" builtinId="29"/>
    <cellStyle name="Accent4" xfId="11" builtinId="41"/>
    <cellStyle name="Accent6" xfId="12" builtinId="49"/>
    <cellStyle name="Comma 2" xfId="8"/>
    <cellStyle name="Comma 2 2" xfId="14"/>
    <cellStyle name="Comma 2 3" xfId="18"/>
    <cellStyle name="Comma 2 4" xfId="22"/>
    <cellStyle name="Comma 2 5" xfId="24"/>
    <cellStyle name="Comma 2 6" xfId="26"/>
    <cellStyle name="Comma 3" xfId="21"/>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3"/>
    <cellStyle name="Normal 3 2" xfId="17"/>
    <cellStyle name="Normal 3 3" xfId="19"/>
    <cellStyle name="Normal 3 4" xfId="23"/>
    <cellStyle name="Normal 3 5" xfId="25"/>
    <cellStyle name="Normal 3 6" xfId="27"/>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PD%20-%20Schedule%20of%20charges%20and%20other%20tables%20Apri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E1" t="str">
            <v>Note: Where a tariff only has a p/kWh unit rate in Unit Charge 1 then this unit rate applies at all times.</v>
          </cell>
        </row>
        <row r="2">
          <cell r="A2" t="str">
            <v>Southern Electric Power Distribution plc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Monday to Friday 
(Including Bank Holidays)
All Year</v>
          </cell>
          <cell r="B6" t="str">
            <v>16:30 - 19:30</v>
          </cell>
          <cell r="G6" t="str">
            <v>Monday to Friday 
(Including Bank Holidays)
March to October</v>
          </cell>
          <cell r="J6" t="str">
            <v>07:00 - 22:00</v>
          </cell>
        </row>
        <row r="7">
          <cell r="A7" t="str">
            <v>Monday to Friday 
(Including Bank Holidays)
All Year</v>
          </cell>
          <cell r="C7" t="str">
            <v>07:00 - 16:30
19:30 - 22:00</v>
          </cell>
          <cell r="G7" t="str">
            <v xml:space="preserve">Monday to Friday 
(Including Bank Holidays)
November to February </v>
          </cell>
          <cell r="I7" t="str">
            <v>16:30 - 19:30</v>
          </cell>
          <cell r="J7" t="str">
            <v>07:00 - 16:30
19:30 - 22:00</v>
          </cell>
        </row>
        <row r="8">
          <cell r="A8" t="str">
            <v>Monday to Friday 
(Including Bank Holidays)
All Year</v>
          </cell>
          <cell r="E8" t="str">
            <v>00:00 - 07:00
22:00 - 24:00</v>
          </cell>
          <cell r="G8" t="str">
            <v>Monday to Friday 
(Including Bank Holidays)
April to March</v>
          </cell>
          <cell r="K8" t="str">
            <v>00:00 - 07:00
22:00 - 24:00</v>
          </cell>
        </row>
        <row r="9">
          <cell r="A9" t="str">
            <v>Saturday and Sunday
All Year</v>
          </cell>
          <cell r="C9" t="str">
            <v>09:30 - 21:30</v>
          </cell>
          <cell r="E9" t="str">
            <v>00:00 - 09:30
21:30 - 24:00</v>
          </cell>
          <cell r="G9" t="str">
            <v>Saturday and Sunday 
All Year</v>
          </cell>
          <cell r="J9" t="str">
            <v>09:30 - 21:30</v>
          </cell>
          <cell r="K9" t="str">
            <v>00:00 - 09:30
21:30 - 24:00</v>
          </cell>
        </row>
        <row r="10">
          <cell r="A10" t="str">
            <v>Notes</v>
          </cell>
          <cell r="B10" t="str">
            <v>All the above times are in UK Clock time</v>
          </cell>
          <cell r="G10" t="str">
            <v>Notes</v>
          </cell>
          <cell r="I10"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100-103, 108-111, 154-155, 160</v>
          </cell>
          <cell r="C14">
            <v>1</v>
          </cell>
          <cell r="D14">
            <v>2.0920000000000001</v>
          </cell>
          <cell r="G14">
            <v>3.02</v>
          </cell>
        </row>
        <row r="15">
          <cell r="A15" t="str">
            <v>Domestic Two Rate</v>
          </cell>
          <cell r="B15" t="str">
            <v>104-107, 156-157, 161</v>
          </cell>
          <cell r="C15">
            <v>2</v>
          </cell>
          <cell r="D15">
            <v>2.5720000000000001</v>
          </cell>
          <cell r="E15">
            <v>0.63700000000000001</v>
          </cell>
          <cell r="G15">
            <v>3.02</v>
          </cell>
          <cell r="K15" t="str">
            <v>124-125</v>
          </cell>
        </row>
        <row r="16">
          <cell r="A16" t="str">
            <v>Domestic Off Peak (related MPAN)</v>
          </cell>
          <cell r="B16" t="str">
            <v>115, 121, 150-153</v>
          </cell>
          <cell r="C16">
            <v>2</v>
          </cell>
          <cell r="D16">
            <v>0.7</v>
          </cell>
          <cell r="K16" t="str">
            <v>112-114, 116-120, 122-123</v>
          </cell>
        </row>
        <row r="17">
          <cell r="A17" t="str">
            <v>Small Non Domestic Unrestricted</v>
          </cell>
          <cell r="B17" t="str">
            <v>126-128, 133-134, 162, 473</v>
          </cell>
          <cell r="C17">
            <v>3</v>
          </cell>
          <cell r="D17">
            <v>1.76</v>
          </cell>
          <cell r="G17">
            <v>4.46</v>
          </cell>
        </row>
        <row r="18">
          <cell r="A18" t="str">
            <v>Small Non Domestic Two Rate</v>
          </cell>
          <cell r="B18" t="str">
            <v>129-131, 135-136, 163, 474</v>
          </cell>
          <cell r="C18">
            <v>4</v>
          </cell>
          <cell r="D18">
            <v>2.5369999999999999</v>
          </cell>
          <cell r="E18">
            <v>0.76500000000000001</v>
          </cell>
          <cell r="G18">
            <v>4.46</v>
          </cell>
        </row>
        <row r="19">
          <cell r="A19" t="str">
            <v>Small Non Domestic Off Peak (related MPAN)</v>
          </cell>
          <cell r="B19" t="str">
            <v>140, 144</v>
          </cell>
          <cell r="C19">
            <v>4</v>
          </cell>
          <cell r="D19">
            <v>0.82599999999999996</v>
          </cell>
          <cell r="K19" t="str">
            <v>138-139, 141-143, 145</v>
          </cell>
        </row>
        <row r="20">
          <cell r="A20" t="str">
            <v>LV Medium Non-Domestic</v>
          </cell>
          <cell r="B20" t="str">
            <v>164, 400-401, 475, 479</v>
          </cell>
          <cell r="C20" t="str">
            <v>5-8</v>
          </cell>
          <cell r="D20">
            <v>1.6120000000000001</v>
          </cell>
          <cell r="E20">
            <v>0.60199999999999998</v>
          </cell>
          <cell r="G20">
            <v>27.01</v>
          </cell>
        </row>
        <row r="21">
          <cell r="A21" t="str">
            <v>LV Sub Medium Non-Domestic</v>
          </cell>
          <cell r="B21">
            <v>405</v>
          </cell>
          <cell r="C21" t="str">
            <v>5-8</v>
          </cell>
          <cell r="D21">
            <v>1.4590000000000001</v>
          </cell>
          <cell r="E21">
            <v>0.57099999999999995</v>
          </cell>
          <cell r="G21">
            <v>24.01</v>
          </cell>
        </row>
        <row r="22">
          <cell r="A22" t="str">
            <v>HV Medium Non-Domestic</v>
          </cell>
          <cell r="C22" t="str">
            <v>5-8</v>
          </cell>
          <cell r="D22">
            <v>0.995</v>
          </cell>
          <cell r="E22">
            <v>0.505</v>
          </cell>
          <cell r="G22">
            <v>342.9</v>
          </cell>
          <cell r="K22" t="str">
            <v>605-606</v>
          </cell>
        </row>
        <row r="23">
          <cell r="A23" t="str">
            <v>LV Network Domestic</v>
          </cell>
          <cell r="B23" t="str">
            <v>165, 456</v>
          </cell>
          <cell r="C23">
            <v>0</v>
          </cell>
          <cell r="D23">
            <v>8.7230000000000008</v>
          </cell>
          <cell r="E23">
            <v>1.369</v>
          </cell>
          <cell r="F23">
            <v>0.57899999999999996</v>
          </cell>
          <cell r="G23">
            <v>3.02</v>
          </cell>
        </row>
        <row r="24">
          <cell r="A24" t="str">
            <v>LV Network Non-Domestic Non-CT</v>
          </cell>
          <cell r="B24" t="str">
            <v>166, 457</v>
          </cell>
          <cell r="C24">
            <v>0</v>
          </cell>
          <cell r="D24">
            <v>8.2539999999999996</v>
          </cell>
          <cell r="E24">
            <v>1.3180000000000001</v>
          </cell>
          <cell r="F24">
            <v>0.57299999999999995</v>
          </cell>
          <cell r="G24">
            <v>4.46</v>
          </cell>
        </row>
        <row r="25">
          <cell r="A25" t="str">
            <v>LV HH Metered</v>
          </cell>
          <cell r="B25" t="str">
            <v>453, 470</v>
          </cell>
          <cell r="C25">
            <v>0</v>
          </cell>
          <cell r="D25">
            <v>6.1769999999999996</v>
          </cell>
          <cell r="E25">
            <v>0.98599999999999999</v>
          </cell>
          <cell r="F25">
            <v>0.53300000000000003</v>
          </cell>
          <cell r="G25">
            <v>14.56</v>
          </cell>
          <cell r="H25">
            <v>2.44</v>
          </cell>
          <cell r="I25">
            <v>4.5599999999999996</v>
          </cell>
          <cell r="J25">
            <v>0.2</v>
          </cell>
        </row>
        <row r="26">
          <cell r="A26" t="str">
            <v>LV Sub HH Metered</v>
          </cell>
          <cell r="B26">
            <v>455</v>
          </cell>
          <cell r="C26">
            <v>0</v>
          </cell>
          <cell r="D26">
            <v>5.6950000000000003</v>
          </cell>
          <cell r="E26">
            <v>0.74299999999999999</v>
          </cell>
          <cell r="F26">
            <v>0.504</v>
          </cell>
          <cell r="G26">
            <v>24.01</v>
          </cell>
          <cell r="H26">
            <v>4.42</v>
          </cell>
          <cell r="I26">
            <v>5.96</v>
          </cell>
          <cell r="J26">
            <v>0.14899999999999999</v>
          </cell>
        </row>
        <row r="27">
          <cell r="A27" t="str">
            <v>HV HH Metered</v>
          </cell>
          <cell r="B27" t="str">
            <v>476, 658</v>
          </cell>
          <cell r="C27">
            <v>0</v>
          </cell>
          <cell r="D27">
            <v>3.718</v>
          </cell>
          <cell r="E27">
            <v>0.60699999999999998</v>
          </cell>
          <cell r="F27">
            <v>0.48599999999999999</v>
          </cell>
          <cell r="G27">
            <v>142.47999999999999</v>
          </cell>
          <cell r="H27">
            <v>5.44</v>
          </cell>
          <cell r="I27">
            <v>6.75</v>
          </cell>
          <cell r="J27">
            <v>8.5999999999999993E-2</v>
          </cell>
        </row>
        <row r="28">
          <cell r="A28" t="str">
            <v>NHH UMS category A</v>
          </cell>
          <cell r="B28" t="str">
            <v>500, 586</v>
          </cell>
          <cell r="C28">
            <v>8</v>
          </cell>
          <cell r="D28">
            <v>2.3860000000000001</v>
          </cell>
        </row>
        <row r="29">
          <cell r="A29" t="str">
            <v>NHH UMS category B</v>
          </cell>
          <cell r="B29" t="str">
            <v>501, 587</v>
          </cell>
          <cell r="C29">
            <v>1</v>
          </cell>
          <cell r="D29">
            <v>2.544</v>
          </cell>
        </row>
        <row r="30">
          <cell r="A30" t="str">
            <v>NHH UMS category C</v>
          </cell>
          <cell r="B30" t="str">
            <v>502, 588</v>
          </cell>
          <cell r="C30">
            <v>1</v>
          </cell>
          <cell r="D30">
            <v>3.3090000000000002</v>
          </cell>
        </row>
        <row r="31">
          <cell r="A31" t="str">
            <v>NHH UMS category D</v>
          </cell>
          <cell r="B31" t="str">
            <v>503, 589</v>
          </cell>
          <cell r="C31">
            <v>1</v>
          </cell>
          <cell r="D31">
            <v>2.2930000000000001</v>
          </cell>
        </row>
        <row r="32">
          <cell r="A32" t="str">
            <v>LV UMS (Pseudo HH Metered)</v>
          </cell>
          <cell r="B32">
            <v>520</v>
          </cell>
          <cell r="C32">
            <v>0</v>
          </cell>
          <cell r="D32">
            <v>14.862</v>
          </cell>
          <cell r="E32">
            <v>2.2370000000000001</v>
          </cell>
          <cell r="F32">
            <v>1.698</v>
          </cell>
        </row>
        <row r="33">
          <cell r="A33" t="str">
            <v>LV Generation NHH or Aggregate HH</v>
          </cell>
          <cell r="B33" t="str">
            <v>931, 993</v>
          </cell>
          <cell r="C33" t="str">
            <v>8&amp;0</v>
          </cell>
          <cell r="D33">
            <v>-0.80800000000000005</v>
          </cell>
          <cell r="G33">
            <v>0</v>
          </cell>
        </row>
        <row r="34">
          <cell r="A34" t="str">
            <v>LV Sub Generation NHH</v>
          </cell>
          <cell r="B34">
            <v>932</v>
          </cell>
          <cell r="C34">
            <v>8</v>
          </cell>
          <cell r="D34">
            <v>-0.71399999999999997</v>
          </cell>
          <cell r="G34">
            <v>0</v>
          </cell>
        </row>
        <row r="35">
          <cell r="A35" t="str">
            <v>LV Generation Intermittent</v>
          </cell>
          <cell r="B35" t="str">
            <v>1, 477, 909</v>
          </cell>
          <cell r="C35">
            <v>0</v>
          </cell>
          <cell r="D35">
            <v>-0.80800000000000005</v>
          </cell>
          <cell r="G35">
            <v>0</v>
          </cell>
          <cell r="J35">
            <v>0.189</v>
          </cell>
        </row>
        <row r="36">
          <cell r="A36" t="str">
            <v>LV Generation Intermittent no RP charge</v>
          </cell>
          <cell r="B36" t="str">
            <v>7, 79</v>
          </cell>
          <cell r="C36">
            <v>0</v>
          </cell>
          <cell r="D36">
            <v>-0.80800000000000005</v>
          </cell>
          <cell r="G36">
            <v>0</v>
          </cell>
        </row>
        <row r="37">
          <cell r="A37" t="str">
            <v>LV Generation Non-Intermittent</v>
          </cell>
          <cell r="B37">
            <v>2</v>
          </cell>
          <cell r="C37">
            <v>0</v>
          </cell>
          <cell r="D37">
            <v>-5.4059999999999997</v>
          </cell>
          <cell r="E37">
            <v>-0.59</v>
          </cell>
          <cell r="F37">
            <v>-7.1999999999999995E-2</v>
          </cell>
          <cell r="G37">
            <v>0</v>
          </cell>
          <cell r="J37">
            <v>0.189</v>
          </cell>
        </row>
        <row r="38">
          <cell r="A38" t="str">
            <v>LV Generation Non-Intermittent no RP charge</v>
          </cell>
          <cell r="B38" t="str">
            <v>8, 80</v>
          </cell>
          <cell r="C38">
            <v>0</v>
          </cell>
          <cell r="D38">
            <v>-5.4059999999999997</v>
          </cell>
          <cell r="E38">
            <v>-0.59</v>
          </cell>
          <cell r="F38">
            <v>-7.1999999999999995E-2</v>
          </cell>
          <cell r="G38">
            <v>0</v>
          </cell>
        </row>
        <row r="39">
          <cell r="A39" t="str">
            <v>LV Sub Generation Intermittent</v>
          </cell>
          <cell r="B39">
            <v>3</v>
          </cell>
          <cell r="C39">
            <v>0</v>
          </cell>
          <cell r="D39">
            <v>-0.71399999999999997</v>
          </cell>
          <cell r="G39">
            <v>0</v>
          </cell>
          <cell r="J39">
            <v>0.17100000000000001</v>
          </cell>
        </row>
        <row r="40">
          <cell r="A40" t="str">
            <v>LV Sub Generation Intermittent no RP charge</v>
          </cell>
          <cell r="B40" t="str">
            <v>146, 210</v>
          </cell>
          <cell r="C40">
            <v>0</v>
          </cell>
          <cell r="D40">
            <v>-0.71399999999999997</v>
          </cell>
          <cell r="G40">
            <v>0</v>
          </cell>
        </row>
        <row r="41">
          <cell r="A41" t="str">
            <v>LV Sub Generation Non-Intermittent</v>
          </cell>
          <cell r="B41">
            <v>4</v>
          </cell>
          <cell r="C41">
            <v>0</v>
          </cell>
          <cell r="D41">
            <v>-4.9720000000000004</v>
          </cell>
          <cell r="E41">
            <v>-0.48899999999999999</v>
          </cell>
          <cell r="F41">
            <v>-0.06</v>
          </cell>
          <cell r="G41">
            <v>0</v>
          </cell>
          <cell r="J41">
            <v>0.17100000000000001</v>
          </cell>
        </row>
        <row r="42">
          <cell r="A42" t="str">
            <v>LV Sub Generation Non-Intermittent no RP charge</v>
          </cell>
          <cell r="B42" t="str">
            <v>147, 211</v>
          </cell>
          <cell r="C42">
            <v>0</v>
          </cell>
          <cell r="D42">
            <v>-4.9720000000000004</v>
          </cell>
          <cell r="E42">
            <v>-0.48899999999999999</v>
          </cell>
          <cell r="F42">
            <v>-0.06</v>
          </cell>
          <cell r="G42">
            <v>0</v>
          </cell>
        </row>
        <row r="43">
          <cell r="A43" t="str">
            <v>HV Generation Intermittent</v>
          </cell>
          <cell r="B43">
            <v>5</v>
          </cell>
          <cell r="C43">
            <v>0</v>
          </cell>
          <cell r="D43">
            <v>-0.47</v>
          </cell>
          <cell r="G43">
            <v>253.29</v>
          </cell>
          <cell r="J43">
            <v>0.151</v>
          </cell>
        </row>
        <row r="44">
          <cell r="A44" t="str">
            <v>HV Generation Intermittent no RP charge</v>
          </cell>
          <cell r="B44" t="str">
            <v>148, 212</v>
          </cell>
          <cell r="C44">
            <v>0</v>
          </cell>
          <cell r="D44">
            <v>-0.47</v>
          </cell>
          <cell r="G44">
            <v>253.29</v>
          </cell>
        </row>
        <row r="45">
          <cell r="A45" t="str">
            <v>HV Generation Non-Intermittent</v>
          </cell>
          <cell r="B45" t="str">
            <v>6, 478, 910</v>
          </cell>
          <cell r="C45">
            <v>0</v>
          </cell>
          <cell r="D45">
            <v>-3.976</v>
          </cell>
          <cell r="E45">
            <v>-0.20699999999999999</v>
          </cell>
          <cell r="F45">
            <v>-2.5999999999999999E-2</v>
          </cell>
          <cell r="G45">
            <v>253.29</v>
          </cell>
          <cell r="J45">
            <v>0.151</v>
          </cell>
        </row>
        <row r="46">
          <cell r="A46" t="str">
            <v>HV Generation Non-Intermittent no RP charge</v>
          </cell>
          <cell r="B46" t="str">
            <v>149, 213</v>
          </cell>
          <cell r="C46">
            <v>0</v>
          </cell>
          <cell r="D46">
            <v>-3.976</v>
          </cell>
          <cell r="E46">
            <v>-0.20699999999999999</v>
          </cell>
          <cell r="F46">
            <v>-2.5999999999999999E-2</v>
          </cell>
          <cell r="G46">
            <v>253.29</v>
          </cell>
        </row>
      </sheetData>
      <sheetData sheetId="2">
        <row r="9">
          <cell r="E9" t="str">
            <v>Tariff</v>
          </cell>
          <cell r="F9" t="str">
            <v>Import
Super Red
unit charge
(p/kWh)</v>
          </cell>
          <cell r="G9" t="str">
            <v>Import
fixed charge
(p/day)</v>
          </cell>
          <cell r="H9" t="str">
            <v>Import
capacity charge
(p/kVA/day)</v>
          </cell>
          <cell r="I9" t="str">
            <v>Import
exceeded capacity charge
(p/kVA/day)</v>
          </cell>
          <cell r="J9" t="str">
            <v>Export
Super Red
unit charge
(p/kWh)</v>
          </cell>
          <cell r="K9" t="str">
            <v>Export
fixed charge
(p/day)</v>
          </cell>
          <cell r="L9" t="str">
            <v>Export
capacity charge
(p/kVA/day)</v>
          </cell>
          <cell r="M9" t="str">
            <v>Export
exceeded capacity charge
(p/kVA/day)</v>
          </cell>
        </row>
        <row r="10">
          <cell r="E10">
            <v>1</v>
          </cell>
          <cell r="F10">
            <v>0</v>
          </cell>
          <cell r="G10">
            <v>14178.25</v>
          </cell>
          <cell r="H10">
            <v>1.27</v>
          </cell>
          <cell r="I10">
            <v>1.27</v>
          </cell>
          <cell r="J10">
            <v>0</v>
          </cell>
          <cell r="K10">
            <v>0</v>
          </cell>
          <cell r="L10">
            <v>0</v>
          </cell>
          <cell r="M10">
            <v>0</v>
          </cell>
        </row>
        <row r="11">
          <cell r="E11">
            <v>2</v>
          </cell>
          <cell r="F11">
            <v>1.9710000000000001</v>
          </cell>
          <cell r="G11">
            <v>8665.51</v>
          </cell>
          <cell r="H11">
            <v>1.93</v>
          </cell>
          <cell r="I11">
            <v>1.93</v>
          </cell>
          <cell r="J11">
            <v>0</v>
          </cell>
          <cell r="K11">
            <v>0</v>
          </cell>
          <cell r="L11">
            <v>0</v>
          </cell>
          <cell r="M11">
            <v>0</v>
          </cell>
        </row>
        <row r="12">
          <cell r="E12">
            <v>3</v>
          </cell>
          <cell r="F12">
            <v>0</v>
          </cell>
          <cell r="G12">
            <v>5329.01</v>
          </cell>
          <cell r="H12">
            <v>1.5</v>
          </cell>
          <cell r="I12">
            <v>1.5</v>
          </cell>
          <cell r="J12">
            <v>0</v>
          </cell>
          <cell r="K12">
            <v>0</v>
          </cell>
          <cell r="L12">
            <v>0</v>
          </cell>
          <cell r="M12">
            <v>0</v>
          </cell>
        </row>
        <row r="13">
          <cell r="E13">
            <v>4</v>
          </cell>
          <cell r="F13">
            <v>1.899</v>
          </cell>
          <cell r="G13">
            <v>2.04</v>
          </cell>
          <cell r="H13">
            <v>0.9</v>
          </cell>
          <cell r="I13">
            <v>0.9</v>
          </cell>
          <cell r="J13">
            <v>0</v>
          </cell>
          <cell r="K13">
            <v>279.29000000000002</v>
          </cell>
          <cell r="L13">
            <v>0.05</v>
          </cell>
          <cell r="M13">
            <v>0.05</v>
          </cell>
        </row>
        <row r="14">
          <cell r="E14">
            <v>5</v>
          </cell>
          <cell r="F14">
            <v>4.6760000000000002</v>
          </cell>
          <cell r="G14">
            <v>9.73</v>
          </cell>
          <cell r="H14">
            <v>1.0900000000000001</v>
          </cell>
          <cell r="I14">
            <v>1.0900000000000001</v>
          </cell>
          <cell r="J14">
            <v>0</v>
          </cell>
          <cell r="K14">
            <v>447.5</v>
          </cell>
          <cell r="L14">
            <v>0.05</v>
          </cell>
          <cell r="M14">
            <v>0.05</v>
          </cell>
        </row>
        <row r="15">
          <cell r="E15">
            <v>6</v>
          </cell>
          <cell r="F15">
            <v>0</v>
          </cell>
          <cell r="G15">
            <v>53.79</v>
          </cell>
          <cell r="H15">
            <v>1.25</v>
          </cell>
          <cell r="I15">
            <v>1.25</v>
          </cell>
          <cell r="J15">
            <v>0</v>
          </cell>
          <cell r="K15">
            <v>0</v>
          </cell>
          <cell r="L15">
            <v>0</v>
          </cell>
          <cell r="M15">
            <v>0</v>
          </cell>
        </row>
        <row r="16">
          <cell r="E16">
            <v>7</v>
          </cell>
          <cell r="F16">
            <v>6.194</v>
          </cell>
          <cell r="G16">
            <v>6677.34</v>
          </cell>
          <cell r="H16">
            <v>1.35</v>
          </cell>
          <cell r="I16">
            <v>1.35</v>
          </cell>
          <cell r="J16">
            <v>0</v>
          </cell>
          <cell r="K16">
            <v>0</v>
          </cell>
          <cell r="L16">
            <v>0</v>
          </cell>
          <cell r="M16">
            <v>0</v>
          </cell>
        </row>
        <row r="17">
          <cell r="E17">
            <v>8</v>
          </cell>
          <cell r="F17">
            <v>5.5510000000000002</v>
          </cell>
          <cell r="G17">
            <v>508.03</v>
          </cell>
          <cell r="H17">
            <v>2.2200000000000002</v>
          </cell>
          <cell r="I17">
            <v>2.2200000000000002</v>
          </cell>
          <cell r="J17">
            <v>0</v>
          </cell>
          <cell r="K17">
            <v>0</v>
          </cell>
          <cell r="L17">
            <v>0</v>
          </cell>
          <cell r="M17">
            <v>0</v>
          </cell>
        </row>
        <row r="18">
          <cell r="E18">
            <v>9</v>
          </cell>
          <cell r="F18">
            <v>2.64</v>
          </cell>
          <cell r="G18">
            <v>9986.0499999999993</v>
          </cell>
          <cell r="H18">
            <v>1.47</v>
          </cell>
          <cell r="I18">
            <v>1.47</v>
          </cell>
          <cell r="J18">
            <v>0</v>
          </cell>
          <cell r="K18">
            <v>4438.24</v>
          </cell>
          <cell r="L18">
            <v>0.05</v>
          </cell>
          <cell r="M18">
            <v>0.05</v>
          </cell>
        </row>
        <row r="19">
          <cell r="E19">
            <v>10</v>
          </cell>
          <cell r="F19">
            <v>0</v>
          </cell>
          <cell r="G19">
            <v>7420.79</v>
          </cell>
          <cell r="H19">
            <v>2.6</v>
          </cell>
          <cell r="I19">
            <v>2.6</v>
          </cell>
          <cell r="J19">
            <v>0</v>
          </cell>
          <cell r="K19">
            <v>0</v>
          </cell>
          <cell r="L19">
            <v>0</v>
          </cell>
          <cell r="M19">
            <v>0</v>
          </cell>
        </row>
        <row r="20">
          <cell r="E20">
            <v>11</v>
          </cell>
          <cell r="F20">
            <v>4.8650000000000002</v>
          </cell>
          <cell r="G20">
            <v>4013.02</v>
          </cell>
          <cell r="H20">
            <v>2.0299999999999998</v>
          </cell>
          <cell r="I20">
            <v>2.0299999999999998</v>
          </cell>
          <cell r="J20">
            <v>0</v>
          </cell>
          <cell r="K20">
            <v>0</v>
          </cell>
          <cell r="L20">
            <v>0</v>
          </cell>
          <cell r="M20">
            <v>0</v>
          </cell>
        </row>
        <row r="21">
          <cell r="E21">
            <v>12</v>
          </cell>
          <cell r="F21">
            <v>4.7939999999999996</v>
          </cell>
          <cell r="G21">
            <v>10102.049999999999</v>
          </cell>
          <cell r="H21">
            <v>1.6</v>
          </cell>
          <cell r="I21">
            <v>1.6</v>
          </cell>
          <cell r="J21">
            <v>0</v>
          </cell>
          <cell r="K21">
            <v>0</v>
          </cell>
          <cell r="L21">
            <v>0</v>
          </cell>
          <cell r="M21">
            <v>0</v>
          </cell>
        </row>
        <row r="22">
          <cell r="E22">
            <v>13</v>
          </cell>
          <cell r="F22">
            <v>2.6560000000000001</v>
          </cell>
          <cell r="G22">
            <v>592.70000000000005</v>
          </cell>
          <cell r="H22">
            <v>1.92</v>
          </cell>
          <cell r="I22">
            <v>1.92</v>
          </cell>
          <cell r="J22">
            <v>0</v>
          </cell>
          <cell r="K22">
            <v>0</v>
          </cell>
          <cell r="L22">
            <v>0</v>
          </cell>
          <cell r="M22">
            <v>0</v>
          </cell>
        </row>
        <row r="23">
          <cell r="E23">
            <v>14</v>
          </cell>
          <cell r="F23">
            <v>1.9370000000000001</v>
          </cell>
          <cell r="G23">
            <v>182.14</v>
          </cell>
          <cell r="H23">
            <v>1.94</v>
          </cell>
          <cell r="I23">
            <v>1.94</v>
          </cell>
          <cell r="J23">
            <v>0</v>
          </cell>
          <cell r="K23">
            <v>0</v>
          </cell>
          <cell r="L23">
            <v>0</v>
          </cell>
          <cell r="M23">
            <v>0</v>
          </cell>
        </row>
        <row r="24">
          <cell r="E24">
            <v>15</v>
          </cell>
          <cell r="F24">
            <v>1.9610000000000001</v>
          </cell>
          <cell r="G24">
            <v>84.67</v>
          </cell>
          <cell r="H24">
            <v>3.78</v>
          </cell>
          <cell r="I24">
            <v>3.78</v>
          </cell>
          <cell r="J24">
            <v>0</v>
          </cell>
          <cell r="K24">
            <v>0</v>
          </cell>
          <cell r="L24">
            <v>0</v>
          </cell>
          <cell r="M24">
            <v>0</v>
          </cell>
        </row>
        <row r="25">
          <cell r="E25">
            <v>16</v>
          </cell>
          <cell r="F25">
            <v>4.9320000000000004</v>
          </cell>
          <cell r="G25">
            <v>84.67</v>
          </cell>
          <cell r="H25">
            <v>2.81</v>
          </cell>
          <cell r="I25">
            <v>2.81</v>
          </cell>
          <cell r="J25">
            <v>0</v>
          </cell>
          <cell r="K25">
            <v>0</v>
          </cell>
          <cell r="L25">
            <v>0</v>
          </cell>
          <cell r="M25">
            <v>0</v>
          </cell>
        </row>
        <row r="26">
          <cell r="E26">
            <v>17</v>
          </cell>
          <cell r="F26">
            <v>4.92</v>
          </cell>
          <cell r="G26">
            <v>587.12</v>
          </cell>
          <cell r="H26">
            <v>1.07</v>
          </cell>
          <cell r="I26">
            <v>1.07</v>
          </cell>
          <cell r="J26">
            <v>0</v>
          </cell>
          <cell r="K26">
            <v>0</v>
          </cell>
          <cell r="L26">
            <v>0</v>
          </cell>
          <cell r="M26">
            <v>0</v>
          </cell>
        </row>
        <row r="27">
          <cell r="E27">
            <v>18</v>
          </cell>
          <cell r="F27">
            <v>4.6870000000000003</v>
          </cell>
          <cell r="G27">
            <v>84.67</v>
          </cell>
          <cell r="H27">
            <v>1.49</v>
          </cell>
          <cell r="I27">
            <v>1.49</v>
          </cell>
          <cell r="J27">
            <v>0</v>
          </cell>
          <cell r="K27">
            <v>0</v>
          </cell>
          <cell r="L27">
            <v>0</v>
          </cell>
          <cell r="M27">
            <v>0</v>
          </cell>
        </row>
        <row r="28">
          <cell r="E28">
            <v>19</v>
          </cell>
          <cell r="F28">
            <v>0</v>
          </cell>
          <cell r="G28">
            <v>712.7</v>
          </cell>
          <cell r="H28">
            <v>1.08</v>
          </cell>
          <cell r="I28">
            <v>1.08</v>
          </cell>
          <cell r="J28">
            <v>0</v>
          </cell>
          <cell r="K28">
            <v>0</v>
          </cell>
          <cell r="L28">
            <v>0</v>
          </cell>
          <cell r="M28">
            <v>0</v>
          </cell>
        </row>
        <row r="29">
          <cell r="E29">
            <v>20</v>
          </cell>
          <cell r="F29">
            <v>0</v>
          </cell>
          <cell r="G29">
            <v>712.7</v>
          </cell>
          <cell r="H29">
            <v>1.1599999999999999</v>
          </cell>
          <cell r="I29">
            <v>1.1599999999999999</v>
          </cell>
          <cell r="J29">
            <v>0</v>
          </cell>
          <cell r="K29">
            <v>0</v>
          </cell>
          <cell r="L29">
            <v>0</v>
          </cell>
          <cell r="M29">
            <v>0</v>
          </cell>
        </row>
        <row r="30">
          <cell r="E30">
            <v>21</v>
          </cell>
          <cell r="F30">
            <v>3.3370000000000002</v>
          </cell>
          <cell r="G30">
            <v>206.44</v>
          </cell>
          <cell r="H30">
            <v>2.94</v>
          </cell>
          <cell r="I30">
            <v>2.94</v>
          </cell>
          <cell r="J30">
            <v>0</v>
          </cell>
          <cell r="K30">
            <v>0</v>
          </cell>
          <cell r="L30">
            <v>0</v>
          </cell>
          <cell r="M30">
            <v>0</v>
          </cell>
        </row>
        <row r="31">
          <cell r="E31">
            <v>22</v>
          </cell>
          <cell r="F31">
            <v>0</v>
          </cell>
          <cell r="G31">
            <v>882.11</v>
          </cell>
          <cell r="H31">
            <v>1.68</v>
          </cell>
          <cell r="I31">
            <v>1.68</v>
          </cell>
          <cell r="J31">
            <v>0</v>
          </cell>
          <cell r="K31">
            <v>0</v>
          </cell>
          <cell r="L31">
            <v>0</v>
          </cell>
          <cell r="M31">
            <v>0</v>
          </cell>
        </row>
        <row r="32">
          <cell r="E32">
            <v>23</v>
          </cell>
          <cell r="F32">
            <v>0</v>
          </cell>
          <cell r="G32">
            <v>661.58</v>
          </cell>
          <cell r="H32">
            <v>1.79</v>
          </cell>
          <cell r="I32">
            <v>1.79</v>
          </cell>
          <cell r="J32">
            <v>0</v>
          </cell>
          <cell r="K32">
            <v>0</v>
          </cell>
          <cell r="L32">
            <v>0</v>
          </cell>
          <cell r="M32">
            <v>0</v>
          </cell>
        </row>
        <row r="33">
          <cell r="E33">
            <v>24</v>
          </cell>
          <cell r="F33">
            <v>0</v>
          </cell>
          <cell r="G33">
            <v>661.58</v>
          </cell>
          <cell r="H33">
            <v>2.84</v>
          </cell>
          <cell r="I33">
            <v>2.84</v>
          </cell>
          <cell r="J33">
            <v>0</v>
          </cell>
          <cell r="K33">
            <v>0</v>
          </cell>
          <cell r="L33">
            <v>0</v>
          </cell>
          <cell r="M33">
            <v>0</v>
          </cell>
        </row>
        <row r="34">
          <cell r="E34">
            <v>25</v>
          </cell>
          <cell r="F34">
            <v>1.714</v>
          </cell>
          <cell r="G34">
            <v>1069.05</v>
          </cell>
          <cell r="H34">
            <v>1.1200000000000001</v>
          </cell>
          <cell r="I34">
            <v>1.1200000000000001</v>
          </cell>
          <cell r="J34">
            <v>0</v>
          </cell>
          <cell r="K34">
            <v>0</v>
          </cell>
          <cell r="L34">
            <v>0</v>
          </cell>
          <cell r="M34">
            <v>0</v>
          </cell>
        </row>
        <row r="35">
          <cell r="E35">
            <v>26</v>
          </cell>
          <cell r="F35">
            <v>0</v>
          </cell>
          <cell r="G35">
            <v>218.37</v>
          </cell>
          <cell r="H35">
            <v>1.1000000000000001</v>
          </cell>
          <cell r="I35">
            <v>1.1000000000000001</v>
          </cell>
          <cell r="J35">
            <v>0</v>
          </cell>
          <cell r="K35">
            <v>0</v>
          </cell>
          <cell r="L35">
            <v>0</v>
          </cell>
          <cell r="M35">
            <v>0</v>
          </cell>
        </row>
        <row r="36">
          <cell r="E36">
            <v>27</v>
          </cell>
          <cell r="F36">
            <v>4.0110000000000001</v>
          </cell>
          <cell r="G36">
            <v>712.7</v>
          </cell>
          <cell r="H36">
            <v>1.61</v>
          </cell>
          <cell r="I36">
            <v>1.61</v>
          </cell>
          <cell r="J36">
            <v>0</v>
          </cell>
          <cell r="K36">
            <v>0</v>
          </cell>
          <cell r="L36">
            <v>0</v>
          </cell>
          <cell r="M36">
            <v>0</v>
          </cell>
        </row>
        <row r="37">
          <cell r="E37">
            <v>28</v>
          </cell>
          <cell r="F37">
            <v>5.6079999999999997</v>
          </cell>
          <cell r="G37">
            <v>356.35</v>
          </cell>
          <cell r="H37">
            <v>1.7</v>
          </cell>
          <cell r="I37">
            <v>1.7</v>
          </cell>
          <cell r="J37">
            <v>0</v>
          </cell>
          <cell r="K37">
            <v>0</v>
          </cell>
          <cell r="L37">
            <v>0</v>
          </cell>
          <cell r="M37">
            <v>0</v>
          </cell>
        </row>
        <row r="38">
          <cell r="E38">
            <v>29</v>
          </cell>
          <cell r="F38">
            <v>3.6419999999999999</v>
          </cell>
          <cell r="G38">
            <v>712.7</v>
          </cell>
          <cell r="H38">
            <v>0.96</v>
          </cell>
          <cell r="I38">
            <v>0.96</v>
          </cell>
          <cell r="J38">
            <v>0</v>
          </cell>
          <cell r="K38">
            <v>0</v>
          </cell>
          <cell r="L38">
            <v>0</v>
          </cell>
          <cell r="M38">
            <v>0</v>
          </cell>
        </row>
        <row r="39">
          <cell r="E39">
            <v>30</v>
          </cell>
          <cell r="F39">
            <v>0</v>
          </cell>
          <cell r="G39">
            <v>407.07</v>
          </cell>
          <cell r="H39">
            <v>0.28000000000000003</v>
          </cell>
          <cell r="I39">
            <v>0.28000000000000003</v>
          </cell>
          <cell r="J39">
            <v>0</v>
          </cell>
          <cell r="K39">
            <v>0</v>
          </cell>
          <cell r="L39">
            <v>0</v>
          </cell>
          <cell r="M39">
            <v>0</v>
          </cell>
        </row>
        <row r="40">
          <cell r="E40">
            <v>31</v>
          </cell>
          <cell r="F40">
            <v>0</v>
          </cell>
          <cell r="G40">
            <v>821.06</v>
          </cell>
          <cell r="H40">
            <v>0.82</v>
          </cell>
          <cell r="I40">
            <v>0.82</v>
          </cell>
          <cell r="J40">
            <v>0</v>
          </cell>
          <cell r="K40">
            <v>0</v>
          </cell>
          <cell r="L40">
            <v>0</v>
          </cell>
          <cell r="M40">
            <v>0</v>
          </cell>
        </row>
        <row r="41">
          <cell r="E41">
            <v>32</v>
          </cell>
          <cell r="F41">
            <v>1.895</v>
          </cell>
          <cell r="G41">
            <v>422.85</v>
          </cell>
          <cell r="H41">
            <v>3.64</v>
          </cell>
          <cell r="I41">
            <v>3.64</v>
          </cell>
          <cell r="J41">
            <v>0</v>
          </cell>
          <cell r="K41">
            <v>0</v>
          </cell>
          <cell r="L41">
            <v>0</v>
          </cell>
          <cell r="M41">
            <v>0</v>
          </cell>
        </row>
        <row r="42">
          <cell r="E42">
            <v>33</v>
          </cell>
          <cell r="F42">
            <v>0</v>
          </cell>
          <cell r="G42">
            <v>1.86</v>
          </cell>
          <cell r="H42">
            <v>2.21</v>
          </cell>
          <cell r="I42">
            <v>2.21</v>
          </cell>
          <cell r="J42">
            <v>0</v>
          </cell>
          <cell r="K42">
            <v>0</v>
          </cell>
          <cell r="L42">
            <v>0</v>
          </cell>
          <cell r="M42">
            <v>0</v>
          </cell>
        </row>
        <row r="43">
          <cell r="E43">
            <v>34</v>
          </cell>
          <cell r="F43">
            <v>0</v>
          </cell>
          <cell r="G43">
            <v>1.86</v>
          </cell>
          <cell r="H43">
            <v>1.86</v>
          </cell>
          <cell r="I43">
            <v>1.86</v>
          </cell>
          <cell r="J43">
            <v>0</v>
          </cell>
          <cell r="K43">
            <v>0</v>
          </cell>
          <cell r="L43">
            <v>0</v>
          </cell>
          <cell r="M43">
            <v>0</v>
          </cell>
        </row>
        <row r="44">
          <cell r="E44">
            <v>35</v>
          </cell>
          <cell r="F44">
            <v>0</v>
          </cell>
          <cell r="G44">
            <v>5147.05</v>
          </cell>
          <cell r="H44">
            <v>4.01</v>
          </cell>
          <cell r="I44">
            <v>4.01</v>
          </cell>
          <cell r="J44">
            <v>0</v>
          </cell>
          <cell r="K44">
            <v>0</v>
          </cell>
          <cell r="L44">
            <v>0</v>
          </cell>
          <cell r="M44">
            <v>0</v>
          </cell>
        </row>
        <row r="45">
          <cell r="E45">
            <v>36</v>
          </cell>
          <cell r="F45">
            <v>0</v>
          </cell>
          <cell r="G45">
            <v>274.81</v>
          </cell>
          <cell r="H45">
            <v>0.71</v>
          </cell>
          <cell r="I45">
            <v>0.71</v>
          </cell>
          <cell r="J45">
            <v>0</v>
          </cell>
          <cell r="K45">
            <v>427.92</v>
          </cell>
          <cell r="L45">
            <v>0.05</v>
          </cell>
          <cell r="M45">
            <v>0.05</v>
          </cell>
        </row>
        <row r="46">
          <cell r="E46">
            <v>37</v>
          </cell>
          <cell r="F46">
            <v>0</v>
          </cell>
          <cell r="G46">
            <v>1855.67</v>
          </cell>
          <cell r="H46">
            <v>0.97</v>
          </cell>
          <cell r="I46">
            <v>0.97</v>
          </cell>
          <cell r="J46">
            <v>0</v>
          </cell>
          <cell r="K46">
            <v>899.28</v>
          </cell>
          <cell r="L46">
            <v>0.05</v>
          </cell>
          <cell r="M46">
            <v>0.05</v>
          </cell>
        </row>
        <row r="47">
          <cell r="E47">
            <v>38</v>
          </cell>
          <cell r="F47">
            <v>1.744</v>
          </cell>
          <cell r="G47">
            <v>445.84</v>
          </cell>
          <cell r="H47">
            <v>0.97</v>
          </cell>
          <cell r="I47">
            <v>0.97</v>
          </cell>
          <cell r="J47">
            <v>0</v>
          </cell>
          <cell r="K47">
            <v>557.29999999999995</v>
          </cell>
          <cell r="L47">
            <v>0.05</v>
          </cell>
          <cell r="M47">
            <v>0.05</v>
          </cell>
        </row>
        <row r="48">
          <cell r="E48">
            <v>39</v>
          </cell>
          <cell r="F48">
            <v>0</v>
          </cell>
          <cell r="G48">
            <v>43836.29</v>
          </cell>
          <cell r="H48">
            <v>7.42</v>
          </cell>
          <cell r="I48">
            <v>7.42</v>
          </cell>
          <cell r="J48">
            <v>0</v>
          </cell>
          <cell r="K48">
            <v>0</v>
          </cell>
          <cell r="L48">
            <v>0</v>
          </cell>
          <cell r="M48">
            <v>0</v>
          </cell>
        </row>
        <row r="49">
          <cell r="E49">
            <v>40</v>
          </cell>
          <cell r="F49">
            <v>0</v>
          </cell>
          <cell r="G49">
            <v>87.28</v>
          </cell>
          <cell r="H49">
            <v>1.74</v>
          </cell>
          <cell r="I49">
            <v>1.74</v>
          </cell>
          <cell r="J49">
            <v>0</v>
          </cell>
          <cell r="K49">
            <v>0</v>
          </cell>
          <cell r="L49">
            <v>0</v>
          </cell>
          <cell r="M49">
            <v>0</v>
          </cell>
        </row>
        <row r="50">
          <cell r="E50">
            <v>41</v>
          </cell>
          <cell r="F50">
            <v>0</v>
          </cell>
          <cell r="G50">
            <v>211.68</v>
          </cell>
          <cell r="H50">
            <v>0.54</v>
          </cell>
          <cell r="I50">
            <v>0.54</v>
          </cell>
          <cell r="J50">
            <v>0</v>
          </cell>
          <cell r="K50">
            <v>0</v>
          </cell>
          <cell r="L50">
            <v>0</v>
          </cell>
          <cell r="M50">
            <v>0</v>
          </cell>
        </row>
        <row r="51">
          <cell r="E51">
            <v>42</v>
          </cell>
          <cell r="F51">
            <v>0</v>
          </cell>
          <cell r="G51">
            <v>1078.8399999999999</v>
          </cell>
          <cell r="H51">
            <v>1.84</v>
          </cell>
          <cell r="I51">
            <v>1.84</v>
          </cell>
          <cell r="J51">
            <v>0</v>
          </cell>
          <cell r="K51">
            <v>0</v>
          </cell>
          <cell r="L51">
            <v>0</v>
          </cell>
          <cell r="M51">
            <v>0</v>
          </cell>
        </row>
        <row r="52">
          <cell r="E52">
            <v>43</v>
          </cell>
          <cell r="F52">
            <v>0</v>
          </cell>
          <cell r="G52">
            <v>154.41999999999999</v>
          </cell>
          <cell r="H52">
            <v>0.55000000000000004</v>
          </cell>
          <cell r="I52">
            <v>0.55000000000000004</v>
          </cell>
          <cell r="J52">
            <v>0</v>
          </cell>
          <cell r="K52">
            <v>1411.37</v>
          </cell>
          <cell r="L52">
            <v>0.05</v>
          </cell>
          <cell r="M52">
            <v>0.05</v>
          </cell>
        </row>
        <row r="53">
          <cell r="E53">
            <v>44</v>
          </cell>
          <cell r="F53">
            <v>2.694</v>
          </cell>
          <cell r="G53">
            <v>2029.16</v>
          </cell>
          <cell r="H53">
            <v>2.81</v>
          </cell>
          <cell r="I53">
            <v>2.81</v>
          </cell>
          <cell r="J53">
            <v>0</v>
          </cell>
          <cell r="K53">
            <v>0</v>
          </cell>
          <cell r="L53">
            <v>0</v>
          </cell>
          <cell r="M53">
            <v>0</v>
          </cell>
        </row>
        <row r="54">
          <cell r="E54">
            <v>45</v>
          </cell>
          <cell r="F54">
            <v>0</v>
          </cell>
          <cell r="G54">
            <v>16828.14</v>
          </cell>
          <cell r="H54">
            <v>2.0499999999999998</v>
          </cell>
          <cell r="I54">
            <v>2.0499999999999998</v>
          </cell>
          <cell r="J54">
            <v>0</v>
          </cell>
          <cell r="K54">
            <v>0</v>
          </cell>
          <cell r="L54">
            <v>0</v>
          </cell>
          <cell r="M54">
            <v>0</v>
          </cell>
        </row>
        <row r="55">
          <cell r="E55">
            <v>46</v>
          </cell>
          <cell r="F55">
            <v>0</v>
          </cell>
          <cell r="G55">
            <v>6039.11</v>
          </cell>
          <cell r="H55">
            <v>0.88</v>
          </cell>
          <cell r="I55">
            <v>0.88</v>
          </cell>
          <cell r="J55">
            <v>0</v>
          </cell>
          <cell r="K55">
            <v>0</v>
          </cell>
          <cell r="L55">
            <v>0</v>
          </cell>
          <cell r="M55">
            <v>0</v>
          </cell>
        </row>
        <row r="56">
          <cell r="E56">
            <v>47</v>
          </cell>
          <cell r="F56">
            <v>3.601</v>
          </cell>
          <cell r="G56">
            <v>712.7</v>
          </cell>
          <cell r="H56">
            <v>2.11</v>
          </cell>
          <cell r="I56">
            <v>2.11</v>
          </cell>
          <cell r="J56">
            <v>0</v>
          </cell>
          <cell r="K56">
            <v>0</v>
          </cell>
          <cell r="L56">
            <v>0</v>
          </cell>
          <cell r="M56">
            <v>0</v>
          </cell>
        </row>
        <row r="57">
          <cell r="E57">
            <v>48</v>
          </cell>
          <cell r="F57">
            <v>2.7040000000000002</v>
          </cell>
          <cell r="G57">
            <v>5524.32</v>
          </cell>
          <cell r="H57">
            <v>2.61</v>
          </cell>
          <cell r="I57">
            <v>2.61</v>
          </cell>
          <cell r="J57">
            <v>0</v>
          </cell>
          <cell r="K57">
            <v>0</v>
          </cell>
          <cell r="L57">
            <v>0</v>
          </cell>
          <cell r="M57">
            <v>0</v>
          </cell>
        </row>
        <row r="58">
          <cell r="E58">
            <v>49</v>
          </cell>
          <cell r="F58">
            <v>0</v>
          </cell>
          <cell r="G58">
            <v>4094.95</v>
          </cell>
          <cell r="H58">
            <v>4</v>
          </cell>
          <cell r="I58">
            <v>4</v>
          </cell>
          <cell r="J58">
            <v>0</v>
          </cell>
          <cell r="K58">
            <v>0</v>
          </cell>
          <cell r="L58">
            <v>0</v>
          </cell>
          <cell r="M58">
            <v>0</v>
          </cell>
        </row>
        <row r="59">
          <cell r="E59">
            <v>50</v>
          </cell>
          <cell r="F59">
            <v>4.8959999999999999</v>
          </cell>
          <cell r="G59">
            <v>200.63</v>
          </cell>
          <cell r="H59">
            <v>0.62</v>
          </cell>
          <cell r="I59">
            <v>0.62</v>
          </cell>
          <cell r="J59">
            <v>0</v>
          </cell>
          <cell r="K59">
            <v>0</v>
          </cell>
          <cell r="L59">
            <v>0</v>
          </cell>
          <cell r="M59">
            <v>0</v>
          </cell>
        </row>
        <row r="60">
          <cell r="E60">
            <v>51</v>
          </cell>
          <cell r="F60">
            <v>0</v>
          </cell>
          <cell r="G60">
            <v>22250.61</v>
          </cell>
          <cell r="H60">
            <v>0.71</v>
          </cell>
          <cell r="I60">
            <v>0.71</v>
          </cell>
          <cell r="J60">
            <v>0</v>
          </cell>
          <cell r="K60">
            <v>0</v>
          </cell>
          <cell r="L60">
            <v>0</v>
          </cell>
          <cell r="M60">
            <v>0</v>
          </cell>
        </row>
        <row r="61">
          <cell r="E61">
            <v>52</v>
          </cell>
          <cell r="F61">
            <v>1.3919999999999999</v>
          </cell>
          <cell r="G61">
            <v>21980.25</v>
          </cell>
          <cell r="H61">
            <v>1.43</v>
          </cell>
          <cell r="I61">
            <v>1.43</v>
          </cell>
          <cell r="J61">
            <v>0</v>
          </cell>
          <cell r="K61">
            <v>0</v>
          </cell>
          <cell r="L61">
            <v>0</v>
          </cell>
          <cell r="M61">
            <v>0</v>
          </cell>
        </row>
        <row r="62">
          <cell r="E62">
            <v>53</v>
          </cell>
          <cell r="F62">
            <v>0</v>
          </cell>
          <cell r="G62">
            <v>2398.9899999999998</v>
          </cell>
          <cell r="H62">
            <v>1.08</v>
          </cell>
          <cell r="I62">
            <v>1.08</v>
          </cell>
          <cell r="J62">
            <v>0</v>
          </cell>
          <cell r="K62">
            <v>0</v>
          </cell>
          <cell r="L62">
            <v>0</v>
          </cell>
          <cell r="M62">
            <v>0</v>
          </cell>
        </row>
        <row r="63">
          <cell r="E63">
            <v>54</v>
          </cell>
          <cell r="F63">
            <v>0</v>
          </cell>
          <cell r="G63">
            <v>699.58</v>
          </cell>
          <cell r="H63">
            <v>3</v>
          </cell>
          <cell r="I63">
            <v>3</v>
          </cell>
          <cell r="J63">
            <v>0</v>
          </cell>
          <cell r="K63">
            <v>0</v>
          </cell>
          <cell r="L63">
            <v>0</v>
          </cell>
          <cell r="M63">
            <v>0</v>
          </cell>
        </row>
        <row r="64">
          <cell r="E64">
            <v>55</v>
          </cell>
          <cell r="F64">
            <v>0</v>
          </cell>
          <cell r="G64">
            <v>0.15</v>
          </cell>
          <cell r="H64">
            <v>2.4700000000000002</v>
          </cell>
          <cell r="I64">
            <v>2.4700000000000002</v>
          </cell>
          <cell r="J64">
            <v>0</v>
          </cell>
          <cell r="K64">
            <v>7.31</v>
          </cell>
          <cell r="L64">
            <v>0.05</v>
          </cell>
          <cell r="M64">
            <v>0.05</v>
          </cell>
        </row>
        <row r="65">
          <cell r="E65">
            <v>56</v>
          </cell>
          <cell r="F65">
            <v>0</v>
          </cell>
          <cell r="G65">
            <v>0.03</v>
          </cell>
          <cell r="H65">
            <v>0.89</v>
          </cell>
          <cell r="I65">
            <v>0.89</v>
          </cell>
          <cell r="J65">
            <v>0</v>
          </cell>
          <cell r="K65">
            <v>7.43</v>
          </cell>
          <cell r="L65">
            <v>0.05</v>
          </cell>
          <cell r="M65">
            <v>0.05</v>
          </cell>
        </row>
        <row r="66">
          <cell r="E66">
            <v>57</v>
          </cell>
          <cell r="F66">
            <v>2.5680000000000001</v>
          </cell>
          <cell r="G66">
            <v>1.91</v>
          </cell>
          <cell r="H66">
            <v>4.34</v>
          </cell>
          <cell r="I66">
            <v>4.34</v>
          </cell>
          <cell r="J66">
            <v>0</v>
          </cell>
          <cell r="K66">
            <v>267.89999999999998</v>
          </cell>
          <cell r="L66">
            <v>0.05</v>
          </cell>
          <cell r="M66">
            <v>0.05</v>
          </cell>
        </row>
        <row r="67">
          <cell r="E67">
            <v>58</v>
          </cell>
          <cell r="F67">
            <v>2.496</v>
          </cell>
          <cell r="G67">
            <v>2.87</v>
          </cell>
          <cell r="H67">
            <v>4.0599999999999996</v>
          </cell>
          <cell r="I67">
            <v>4.0599999999999996</v>
          </cell>
          <cell r="J67">
            <v>0</v>
          </cell>
          <cell r="K67">
            <v>392.21</v>
          </cell>
          <cell r="L67">
            <v>0.05</v>
          </cell>
          <cell r="M67">
            <v>0.05</v>
          </cell>
        </row>
        <row r="68">
          <cell r="E68">
            <v>59</v>
          </cell>
          <cell r="F68">
            <v>2.76</v>
          </cell>
          <cell r="G68">
            <v>22.37</v>
          </cell>
          <cell r="H68">
            <v>0.6</v>
          </cell>
          <cell r="I68">
            <v>0.6</v>
          </cell>
          <cell r="J68">
            <v>0</v>
          </cell>
          <cell r="K68">
            <v>0</v>
          </cell>
          <cell r="L68">
            <v>0</v>
          </cell>
          <cell r="M68">
            <v>0</v>
          </cell>
        </row>
        <row r="69">
          <cell r="E69">
            <v>60</v>
          </cell>
          <cell r="F69">
            <v>5.2640000000000002</v>
          </cell>
          <cell r="G69">
            <v>5.53</v>
          </cell>
          <cell r="H69">
            <v>0.6</v>
          </cell>
          <cell r="I69">
            <v>0.6</v>
          </cell>
          <cell r="J69">
            <v>0</v>
          </cell>
          <cell r="K69">
            <v>345.01</v>
          </cell>
          <cell r="L69">
            <v>0.05</v>
          </cell>
          <cell r="M69">
            <v>0.05</v>
          </cell>
        </row>
        <row r="70">
          <cell r="E70">
            <v>61</v>
          </cell>
          <cell r="F70">
            <v>0</v>
          </cell>
          <cell r="G70">
            <v>1.97</v>
          </cell>
          <cell r="H70">
            <v>0.65</v>
          </cell>
          <cell r="I70">
            <v>0.65</v>
          </cell>
          <cell r="J70">
            <v>0</v>
          </cell>
          <cell r="K70">
            <v>0</v>
          </cell>
          <cell r="L70">
            <v>0</v>
          </cell>
          <cell r="M70">
            <v>0</v>
          </cell>
        </row>
        <row r="71">
          <cell r="E71">
            <v>62</v>
          </cell>
          <cell r="F71">
            <v>0</v>
          </cell>
          <cell r="G71">
            <v>16.32</v>
          </cell>
          <cell r="H71">
            <v>0.57999999999999996</v>
          </cell>
          <cell r="I71">
            <v>0.57999999999999996</v>
          </cell>
          <cell r="J71">
            <v>0</v>
          </cell>
          <cell r="K71">
            <v>1142.32</v>
          </cell>
          <cell r="L71">
            <v>0.05</v>
          </cell>
          <cell r="M71">
            <v>0.05</v>
          </cell>
        </row>
        <row r="72">
          <cell r="E72">
            <v>63</v>
          </cell>
          <cell r="F72">
            <v>0</v>
          </cell>
          <cell r="G72">
            <v>7.49</v>
          </cell>
          <cell r="H72">
            <v>0.57999999999999996</v>
          </cell>
          <cell r="I72">
            <v>0.57999999999999996</v>
          </cell>
          <cell r="J72">
            <v>0</v>
          </cell>
          <cell r="K72">
            <v>0</v>
          </cell>
          <cell r="L72">
            <v>0</v>
          </cell>
          <cell r="M72">
            <v>0</v>
          </cell>
        </row>
        <row r="73">
          <cell r="E73">
            <v>64</v>
          </cell>
          <cell r="F73">
            <v>0</v>
          </cell>
          <cell r="G73">
            <v>1.94</v>
          </cell>
          <cell r="H73">
            <v>0.57999999999999996</v>
          </cell>
          <cell r="I73">
            <v>0.57999999999999996</v>
          </cell>
          <cell r="J73">
            <v>0</v>
          </cell>
          <cell r="K73">
            <v>0</v>
          </cell>
          <cell r="L73">
            <v>0</v>
          </cell>
          <cell r="M73">
            <v>0</v>
          </cell>
        </row>
        <row r="74">
          <cell r="E74">
            <v>65</v>
          </cell>
          <cell r="F74">
            <v>0</v>
          </cell>
          <cell r="G74">
            <v>3541.17</v>
          </cell>
          <cell r="H74">
            <v>2.78</v>
          </cell>
          <cell r="I74">
            <v>2.78</v>
          </cell>
          <cell r="J74">
            <v>0</v>
          </cell>
          <cell r="K74">
            <v>0</v>
          </cell>
          <cell r="L74">
            <v>0</v>
          </cell>
          <cell r="M74">
            <v>0</v>
          </cell>
        </row>
        <row r="75">
          <cell r="E75">
            <v>66</v>
          </cell>
          <cell r="F75">
            <v>2.8460000000000001</v>
          </cell>
          <cell r="G75">
            <v>9.68</v>
          </cell>
          <cell r="H75">
            <v>1.4</v>
          </cell>
          <cell r="I75">
            <v>1.4</v>
          </cell>
          <cell r="J75">
            <v>0</v>
          </cell>
          <cell r="K75">
            <v>0</v>
          </cell>
          <cell r="L75">
            <v>0</v>
          </cell>
          <cell r="M75">
            <v>0</v>
          </cell>
        </row>
        <row r="76">
          <cell r="E76">
            <v>67</v>
          </cell>
          <cell r="F76">
            <v>0</v>
          </cell>
          <cell r="G76">
            <v>21.26</v>
          </cell>
          <cell r="H76">
            <v>0.57999999999999996</v>
          </cell>
          <cell r="I76">
            <v>0.57999999999999996</v>
          </cell>
          <cell r="J76">
            <v>0</v>
          </cell>
          <cell r="K76">
            <v>0</v>
          </cell>
          <cell r="L76">
            <v>0</v>
          </cell>
          <cell r="M76">
            <v>0</v>
          </cell>
        </row>
        <row r="77">
          <cell r="E77">
            <v>68</v>
          </cell>
          <cell r="F77">
            <v>0</v>
          </cell>
          <cell r="G77">
            <v>4045.39</v>
          </cell>
          <cell r="H77">
            <v>3.84</v>
          </cell>
          <cell r="I77">
            <v>3.84</v>
          </cell>
          <cell r="J77">
            <v>0</v>
          </cell>
          <cell r="K77">
            <v>0</v>
          </cell>
          <cell r="L77">
            <v>0</v>
          </cell>
          <cell r="M77">
            <v>0</v>
          </cell>
        </row>
        <row r="78">
          <cell r="E78">
            <v>69</v>
          </cell>
          <cell r="F78">
            <v>0</v>
          </cell>
          <cell r="G78">
            <v>872.8</v>
          </cell>
          <cell r="H78">
            <v>1.25</v>
          </cell>
          <cell r="I78">
            <v>1.25</v>
          </cell>
          <cell r="J78">
            <v>0</v>
          </cell>
          <cell r="K78">
            <v>0</v>
          </cell>
          <cell r="L78">
            <v>0</v>
          </cell>
          <cell r="M78">
            <v>0</v>
          </cell>
        </row>
        <row r="79">
          <cell r="E79">
            <v>70</v>
          </cell>
          <cell r="F79">
            <v>2.8170000000000002</v>
          </cell>
          <cell r="G79">
            <v>251.15</v>
          </cell>
          <cell r="H79">
            <v>1.52</v>
          </cell>
          <cell r="I79">
            <v>1.52</v>
          </cell>
          <cell r="J79">
            <v>0</v>
          </cell>
          <cell r="K79">
            <v>0</v>
          </cell>
          <cell r="L79">
            <v>0</v>
          </cell>
          <cell r="M79">
            <v>0</v>
          </cell>
        </row>
        <row r="80">
          <cell r="E80">
            <v>71</v>
          </cell>
          <cell r="F80">
            <v>3.4670000000000001</v>
          </cell>
          <cell r="G80">
            <v>356.35</v>
          </cell>
          <cell r="H80">
            <v>1.36</v>
          </cell>
          <cell r="I80">
            <v>1.36</v>
          </cell>
          <cell r="J80">
            <v>0</v>
          </cell>
          <cell r="K80">
            <v>0</v>
          </cell>
          <cell r="L80">
            <v>0</v>
          </cell>
          <cell r="M80">
            <v>0</v>
          </cell>
        </row>
        <row r="81">
          <cell r="E81">
            <v>72</v>
          </cell>
          <cell r="F81">
            <v>0</v>
          </cell>
          <cell r="G81">
            <v>356.35</v>
          </cell>
          <cell r="H81">
            <v>1.45</v>
          </cell>
          <cell r="I81">
            <v>1.45</v>
          </cell>
          <cell r="J81">
            <v>0</v>
          </cell>
          <cell r="K81">
            <v>0</v>
          </cell>
          <cell r="L81">
            <v>0</v>
          </cell>
          <cell r="M81">
            <v>0</v>
          </cell>
        </row>
        <row r="82">
          <cell r="E82">
            <v>73</v>
          </cell>
          <cell r="F82">
            <v>0</v>
          </cell>
          <cell r="G82">
            <v>206.44</v>
          </cell>
          <cell r="H82">
            <v>1.43</v>
          </cell>
          <cell r="I82">
            <v>1.43</v>
          </cell>
          <cell r="J82">
            <v>0</v>
          </cell>
          <cell r="K82">
            <v>0</v>
          </cell>
          <cell r="L82">
            <v>0</v>
          </cell>
          <cell r="M82">
            <v>0</v>
          </cell>
        </row>
        <row r="83">
          <cell r="E83">
            <v>74</v>
          </cell>
          <cell r="F83">
            <v>0</v>
          </cell>
          <cell r="G83">
            <v>8.5500000000000007</v>
          </cell>
          <cell r="H83">
            <v>0.55000000000000004</v>
          </cell>
          <cell r="I83">
            <v>0.55000000000000004</v>
          </cell>
          <cell r="J83">
            <v>0</v>
          </cell>
          <cell r="K83">
            <v>341.99</v>
          </cell>
          <cell r="L83">
            <v>0.05</v>
          </cell>
          <cell r="M83">
            <v>0.05</v>
          </cell>
        </row>
        <row r="84">
          <cell r="E84">
            <v>75</v>
          </cell>
          <cell r="F84">
            <v>5.95</v>
          </cell>
          <cell r="G84">
            <v>10.11</v>
          </cell>
          <cell r="H84">
            <v>0.59</v>
          </cell>
          <cell r="I84">
            <v>0.59</v>
          </cell>
          <cell r="J84">
            <v>0</v>
          </cell>
          <cell r="K84">
            <v>202.15</v>
          </cell>
          <cell r="L84">
            <v>0.05</v>
          </cell>
          <cell r="M84">
            <v>0.05</v>
          </cell>
        </row>
        <row r="85">
          <cell r="E85">
            <v>76</v>
          </cell>
          <cell r="F85">
            <v>6.2939999999999996</v>
          </cell>
          <cell r="G85">
            <v>189.06</v>
          </cell>
          <cell r="H85">
            <v>0.99</v>
          </cell>
          <cell r="I85">
            <v>0.99</v>
          </cell>
          <cell r="J85">
            <v>0</v>
          </cell>
          <cell r="K85">
            <v>2100.6799999999998</v>
          </cell>
          <cell r="L85">
            <v>0.05</v>
          </cell>
          <cell r="M85">
            <v>0.05</v>
          </cell>
        </row>
        <row r="86">
          <cell r="E86">
            <v>77</v>
          </cell>
          <cell r="F86">
            <v>0.65500000000000003</v>
          </cell>
          <cell r="G86">
            <v>0</v>
          </cell>
          <cell r="H86">
            <v>4.24</v>
          </cell>
          <cell r="I86">
            <v>4.24</v>
          </cell>
          <cell r="J86">
            <v>0</v>
          </cell>
          <cell r="K86">
            <v>0</v>
          </cell>
          <cell r="L86">
            <v>0</v>
          </cell>
          <cell r="M86">
            <v>0</v>
          </cell>
        </row>
        <row r="87">
          <cell r="E87">
            <v>78</v>
          </cell>
          <cell r="F87">
            <v>2.492</v>
          </cell>
          <cell r="G87">
            <v>0.51</v>
          </cell>
          <cell r="H87">
            <v>5.85</v>
          </cell>
          <cell r="I87">
            <v>5.85</v>
          </cell>
          <cell r="J87">
            <v>0</v>
          </cell>
          <cell r="K87">
            <v>256.05</v>
          </cell>
          <cell r="L87">
            <v>0.05</v>
          </cell>
          <cell r="M87">
            <v>0.05</v>
          </cell>
        </row>
        <row r="88">
          <cell r="E88">
            <v>79</v>
          </cell>
          <cell r="F88">
            <v>0</v>
          </cell>
          <cell r="G88">
            <v>2.54</v>
          </cell>
          <cell r="H88">
            <v>0.85</v>
          </cell>
          <cell r="I88">
            <v>0.85</v>
          </cell>
          <cell r="J88">
            <v>0</v>
          </cell>
          <cell r="K88">
            <v>254.02</v>
          </cell>
          <cell r="L88">
            <v>0.05</v>
          </cell>
          <cell r="M88">
            <v>0.05</v>
          </cell>
        </row>
        <row r="89">
          <cell r="E89">
            <v>80</v>
          </cell>
          <cell r="F89">
            <v>0</v>
          </cell>
          <cell r="G89">
            <v>1.02</v>
          </cell>
          <cell r="H89">
            <v>1.42</v>
          </cell>
          <cell r="I89">
            <v>1.42</v>
          </cell>
          <cell r="J89">
            <v>0</v>
          </cell>
          <cell r="K89">
            <v>255.54</v>
          </cell>
          <cell r="L89">
            <v>0.05</v>
          </cell>
          <cell r="M89">
            <v>0.05</v>
          </cell>
        </row>
        <row r="90">
          <cell r="E90">
            <v>81</v>
          </cell>
          <cell r="F90">
            <v>0</v>
          </cell>
          <cell r="G90">
            <v>5.67</v>
          </cell>
          <cell r="H90">
            <v>1.05</v>
          </cell>
          <cell r="I90">
            <v>1.05</v>
          </cell>
          <cell r="J90">
            <v>0</v>
          </cell>
          <cell r="K90">
            <v>510.03</v>
          </cell>
          <cell r="L90">
            <v>0.05</v>
          </cell>
          <cell r="M90">
            <v>0.05</v>
          </cell>
        </row>
        <row r="91">
          <cell r="E91">
            <v>82</v>
          </cell>
          <cell r="F91">
            <v>0</v>
          </cell>
          <cell r="G91">
            <v>2.48</v>
          </cell>
          <cell r="H91">
            <v>2.78</v>
          </cell>
          <cell r="I91">
            <v>2.78</v>
          </cell>
          <cell r="J91">
            <v>0</v>
          </cell>
          <cell r="K91">
            <v>742.92</v>
          </cell>
          <cell r="L91">
            <v>0.05</v>
          </cell>
          <cell r="M91">
            <v>0.05</v>
          </cell>
        </row>
        <row r="92">
          <cell r="E92">
            <v>83</v>
          </cell>
          <cell r="F92">
            <v>0</v>
          </cell>
          <cell r="G92">
            <v>1.18</v>
          </cell>
          <cell r="H92">
            <v>2.99</v>
          </cell>
          <cell r="I92">
            <v>2.99</v>
          </cell>
          <cell r="J92">
            <v>0</v>
          </cell>
          <cell r="K92">
            <v>352.82</v>
          </cell>
          <cell r="L92">
            <v>0.05</v>
          </cell>
          <cell r="M92">
            <v>0.05</v>
          </cell>
        </row>
        <row r="93">
          <cell r="E93">
            <v>84</v>
          </cell>
          <cell r="F93">
            <v>0</v>
          </cell>
          <cell r="G93">
            <v>84.67</v>
          </cell>
          <cell r="H93">
            <v>1.01</v>
          </cell>
          <cell r="I93">
            <v>1.01</v>
          </cell>
          <cell r="J93">
            <v>0</v>
          </cell>
          <cell r="K93">
            <v>0</v>
          </cell>
          <cell r="L93">
            <v>0</v>
          </cell>
          <cell r="M93">
            <v>0</v>
          </cell>
        </row>
        <row r="94">
          <cell r="E94">
            <v>85</v>
          </cell>
          <cell r="F94">
            <v>0</v>
          </cell>
          <cell r="G94">
            <v>84.67</v>
          </cell>
          <cell r="H94">
            <v>1.01</v>
          </cell>
          <cell r="I94">
            <v>1.01</v>
          </cell>
          <cell r="J94">
            <v>0</v>
          </cell>
          <cell r="K94">
            <v>0</v>
          </cell>
          <cell r="L94">
            <v>0</v>
          </cell>
          <cell r="M94">
            <v>0</v>
          </cell>
        </row>
        <row r="95">
          <cell r="E95">
            <v>86</v>
          </cell>
          <cell r="F95">
            <v>0</v>
          </cell>
          <cell r="G95">
            <v>84.67</v>
          </cell>
          <cell r="H95">
            <v>0.65</v>
          </cell>
          <cell r="I95">
            <v>0.65</v>
          </cell>
          <cell r="J95">
            <v>0</v>
          </cell>
          <cell r="K95">
            <v>0</v>
          </cell>
          <cell r="L95">
            <v>0</v>
          </cell>
          <cell r="M95">
            <v>0</v>
          </cell>
        </row>
        <row r="96">
          <cell r="E96">
            <v>87</v>
          </cell>
          <cell r="F96">
            <v>0</v>
          </cell>
          <cell r="G96">
            <v>84.67</v>
          </cell>
          <cell r="H96">
            <v>0.65</v>
          </cell>
          <cell r="I96">
            <v>0.65</v>
          </cell>
          <cell r="J96">
            <v>0</v>
          </cell>
          <cell r="K96">
            <v>0</v>
          </cell>
          <cell r="L96">
            <v>0</v>
          </cell>
          <cell r="M96">
            <v>0</v>
          </cell>
        </row>
        <row r="97">
          <cell r="E97">
            <v>88</v>
          </cell>
          <cell r="F97">
            <v>0</v>
          </cell>
          <cell r="G97">
            <v>84.67</v>
          </cell>
          <cell r="H97">
            <v>0.65</v>
          </cell>
          <cell r="I97">
            <v>0.65</v>
          </cell>
          <cell r="J97">
            <v>0</v>
          </cell>
          <cell r="K97">
            <v>0</v>
          </cell>
          <cell r="L97">
            <v>0</v>
          </cell>
          <cell r="M97">
            <v>0</v>
          </cell>
        </row>
        <row r="98">
          <cell r="E98">
            <v>89</v>
          </cell>
          <cell r="F98">
            <v>0</v>
          </cell>
          <cell r="G98">
            <v>84.67</v>
          </cell>
          <cell r="H98">
            <v>0.65</v>
          </cell>
          <cell r="I98">
            <v>0.65</v>
          </cell>
          <cell r="J98">
            <v>0</v>
          </cell>
          <cell r="K98">
            <v>0</v>
          </cell>
          <cell r="L98">
            <v>0</v>
          </cell>
          <cell r="M98">
            <v>0</v>
          </cell>
        </row>
        <row r="99">
          <cell r="E99">
            <v>90</v>
          </cell>
          <cell r="F99">
            <v>0</v>
          </cell>
          <cell r="G99">
            <v>2457.5300000000002</v>
          </cell>
          <cell r="H99">
            <v>1.32</v>
          </cell>
          <cell r="I99">
            <v>1.32</v>
          </cell>
          <cell r="J99">
            <v>0</v>
          </cell>
          <cell r="K99">
            <v>0</v>
          </cell>
          <cell r="L99">
            <v>0</v>
          </cell>
          <cell r="M99">
            <v>0</v>
          </cell>
        </row>
        <row r="100">
          <cell r="E100">
            <v>91</v>
          </cell>
          <cell r="F100">
            <v>0</v>
          </cell>
          <cell r="G100">
            <v>0</v>
          </cell>
          <cell r="H100">
            <v>0</v>
          </cell>
          <cell r="I100">
            <v>0</v>
          </cell>
          <cell r="J100">
            <v>0</v>
          </cell>
          <cell r="K100">
            <v>4231.78</v>
          </cell>
          <cell r="L100">
            <v>0.05</v>
          </cell>
          <cell r="M100">
            <v>0.05</v>
          </cell>
        </row>
        <row r="101">
          <cell r="E101">
            <v>92</v>
          </cell>
          <cell r="F101">
            <v>0</v>
          </cell>
          <cell r="G101">
            <v>7.46</v>
          </cell>
          <cell r="H101">
            <v>1.31</v>
          </cell>
          <cell r="I101">
            <v>1.31</v>
          </cell>
          <cell r="J101">
            <v>0</v>
          </cell>
          <cell r="K101">
            <v>0</v>
          </cell>
          <cell r="L101">
            <v>0</v>
          </cell>
          <cell r="M101">
            <v>0</v>
          </cell>
        </row>
        <row r="102">
          <cell r="E102">
            <v>93</v>
          </cell>
          <cell r="F102">
            <v>0</v>
          </cell>
          <cell r="G102">
            <v>16990.11</v>
          </cell>
          <cell r="H102">
            <v>1.1599999999999999</v>
          </cell>
          <cell r="I102">
            <v>1.1599999999999999</v>
          </cell>
          <cell r="J102">
            <v>0</v>
          </cell>
          <cell r="K102">
            <v>0</v>
          </cell>
          <cell r="L102">
            <v>0</v>
          </cell>
          <cell r="M102">
            <v>0</v>
          </cell>
        </row>
        <row r="103">
          <cell r="E103">
            <v>95</v>
          </cell>
          <cell r="F103">
            <v>0</v>
          </cell>
          <cell r="G103">
            <v>6786.11</v>
          </cell>
          <cell r="H103">
            <v>1.32</v>
          </cell>
          <cell r="I103">
            <v>1.32</v>
          </cell>
          <cell r="J103">
            <v>0</v>
          </cell>
          <cell r="K103">
            <v>0</v>
          </cell>
          <cell r="L103">
            <v>0</v>
          </cell>
          <cell r="M103">
            <v>0</v>
          </cell>
        </row>
        <row r="104">
          <cell r="E104">
            <v>96</v>
          </cell>
          <cell r="F104">
            <v>0</v>
          </cell>
          <cell r="G104">
            <v>3.73</v>
          </cell>
          <cell r="H104">
            <v>0.91</v>
          </cell>
          <cell r="I104">
            <v>0.91</v>
          </cell>
          <cell r="J104">
            <v>0</v>
          </cell>
          <cell r="K104">
            <v>373.25</v>
          </cell>
          <cell r="L104">
            <v>0.05</v>
          </cell>
          <cell r="M104">
            <v>0.05</v>
          </cell>
        </row>
        <row r="105">
          <cell r="E105">
            <v>97</v>
          </cell>
          <cell r="F105">
            <v>0</v>
          </cell>
          <cell r="G105">
            <v>8.23</v>
          </cell>
          <cell r="H105">
            <v>1.29</v>
          </cell>
          <cell r="I105">
            <v>1.29</v>
          </cell>
          <cell r="J105">
            <v>0</v>
          </cell>
          <cell r="K105">
            <v>822.97</v>
          </cell>
          <cell r="L105">
            <v>0.05</v>
          </cell>
          <cell r="M105">
            <v>0.05</v>
          </cell>
        </row>
        <row r="106">
          <cell r="E106">
            <v>98</v>
          </cell>
          <cell r="F106">
            <v>3.464</v>
          </cell>
          <cell r="G106">
            <v>2.44</v>
          </cell>
          <cell r="H106">
            <v>0.96</v>
          </cell>
          <cell r="I106">
            <v>0.96</v>
          </cell>
          <cell r="J106">
            <v>0</v>
          </cell>
          <cell r="K106">
            <v>585.62</v>
          </cell>
          <cell r="L106">
            <v>0.05</v>
          </cell>
          <cell r="M106">
            <v>0.05</v>
          </cell>
        </row>
        <row r="107">
          <cell r="E107">
            <v>99</v>
          </cell>
          <cell r="F107">
            <v>0</v>
          </cell>
          <cell r="G107">
            <v>4.21</v>
          </cell>
          <cell r="H107">
            <v>0.92</v>
          </cell>
          <cell r="I107">
            <v>0.92</v>
          </cell>
          <cell r="J107">
            <v>0</v>
          </cell>
          <cell r="K107">
            <v>589.87</v>
          </cell>
          <cell r="L107">
            <v>0.05</v>
          </cell>
          <cell r="M107">
            <v>0.05</v>
          </cell>
        </row>
        <row r="108">
          <cell r="E108">
            <v>101</v>
          </cell>
          <cell r="F108">
            <v>5.8129999999999997</v>
          </cell>
          <cell r="G108">
            <v>6.18</v>
          </cell>
          <cell r="H108">
            <v>0.77</v>
          </cell>
          <cell r="I108">
            <v>0.77</v>
          </cell>
          <cell r="J108">
            <v>0</v>
          </cell>
          <cell r="K108">
            <v>370.8</v>
          </cell>
          <cell r="L108">
            <v>0.05</v>
          </cell>
          <cell r="M108">
            <v>0.05</v>
          </cell>
        </row>
        <row r="109">
          <cell r="E109">
            <v>102</v>
          </cell>
          <cell r="F109">
            <v>0</v>
          </cell>
          <cell r="G109">
            <v>5.83</v>
          </cell>
          <cell r="H109">
            <v>1.3</v>
          </cell>
          <cell r="I109">
            <v>1.3</v>
          </cell>
          <cell r="J109">
            <v>0</v>
          </cell>
          <cell r="K109">
            <v>1165.19</v>
          </cell>
          <cell r="L109">
            <v>0.05</v>
          </cell>
          <cell r="M109">
            <v>0.05</v>
          </cell>
        </row>
        <row r="110">
          <cell r="E110">
            <v>103</v>
          </cell>
          <cell r="F110">
            <v>0</v>
          </cell>
          <cell r="G110">
            <v>3.88</v>
          </cell>
          <cell r="H110">
            <v>0.98</v>
          </cell>
          <cell r="I110">
            <v>0.98</v>
          </cell>
          <cell r="J110">
            <v>0</v>
          </cell>
          <cell r="K110">
            <v>388.15</v>
          </cell>
          <cell r="L110">
            <v>0.05</v>
          </cell>
          <cell r="M110">
            <v>0.05</v>
          </cell>
        </row>
        <row r="111">
          <cell r="E111">
            <v>104</v>
          </cell>
          <cell r="F111">
            <v>0</v>
          </cell>
          <cell r="G111">
            <v>2.88</v>
          </cell>
          <cell r="H111">
            <v>1.53</v>
          </cell>
          <cell r="I111">
            <v>1.53</v>
          </cell>
          <cell r="J111">
            <v>0</v>
          </cell>
          <cell r="K111">
            <v>374.11</v>
          </cell>
          <cell r="L111">
            <v>0.05</v>
          </cell>
          <cell r="M111">
            <v>0.05</v>
          </cell>
        </row>
        <row r="112">
          <cell r="E112">
            <v>105</v>
          </cell>
          <cell r="F112">
            <v>1.39</v>
          </cell>
          <cell r="G112">
            <v>169.34</v>
          </cell>
          <cell r="H112">
            <v>2.46</v>
          </cell>
          <cell r="I112">
            <v>2.46</v>
          </cell>
          <cell r="J112">
            <v>0</v>
          </cell>
          <cell r="K112">
            <v>0</v>
          </cell>
          <cell r="L112">
            <v>0</v>
          </cell>
          <cell r="M112">
            <v>0</v>
          </cell>
        </row>
        <row r="113">
          <cell r="E113">
            <v>106</v>
          </cell>
          <cell r="F113">
            <v>0</v>
          </cell>
          <cell r="G113">
            <v>3.62</v>
          </cell>
          <cell r="H113">
            <v>1.2</v>
          </cell>
          <cell r="I113">
            <v>1.2</v>
          </cell>
          <cell r="J113">
            <v>0</v>
          </cell>
          <cell r="K113">
            <v>868.94</v>
          </cell>
          <cell r="L113">
            <v>0.05</v>
          </cell>
          <cell r="M113">
            <v>0.05</v>
          </cell>
        </row>
        <row r="114">
          <cell r="E114">
            <v>107</v>
          </cell>
          <cell r="F114">
            <v>1.8520000000000001</v>
          </cell>
          <cell r="G114">
            <v>14.26</v>
          </cell>
          <cell r="H114">
            <v>0.79</v>
          </cell>
          <cell r="I114">
            <v>0.79</v>
          </cell>
          <cell r="J114">
            <v>0</v>
          </cell>
          <cell r="K114">
            <v>670.14</v>
          </cell>
          <cell r="L114">
            <v>0.05</v>
          </cell>
          <cell r="M114">
            <v>0.05</v>
          </cell>
        </row>
        <row r="115">
          <cell r="E115">
            <v>108</v>
          </cell>
          <cell r="F115">
            <v>0</v>
          </cell>
          <cell r="G115">
            <v>11.55</v>
          </cell>
          <cell r="H115">
            <v>0.75</v>
          </cell>
          <cell r="I115">
            <v>0.75</v>
          </cell>
          <cell r="J115">
            <v>0</v>
          </cell>
          <cell r="K115">
            <v>651.42999999999995</v>
          </cell>
          <cell r="L115">
            <v>0.05</v>
          </cell>
          <cell r="M115">
            <v>0.05</v>
          </cell>
        </row>
        <row r="116">
          <cell r="E116">
            <v>110</v>
          </cell>
          <cell r="F116">
            <v>0</v>
          </cell>
          <cell r="G116">
            <v>3.12</v>
          </cell>
          <cell r="H116">
            <v>1.4</v>
          </cell>
          <cell r="I116">
            <v>1.4</v>
          </cell>
          <cell r="J116">
            <v>0</v>
          </cell>
          <cell r="K116">
            <v>373.87</v>
          </cell>
          <cell r="L116">
            <v>0.05</v>
          </cell>
          <cell r="M116">
            <v>0.05</v>
          </cell>
        </row>
        <row r="117">
          <cell r="E117">
            <v>111</v>
          </cell>
          <cell r="F117">
            <v>2.4390000000000001</v>
          </cell>
          <cell r="G117">
            <v>3.67</v>
          </cell>
          <cell r="H117">
            <v>2.0299999999999998</v>
          </cell>
          <cell r="I117">
            <v>2.0299999999999998</v>
          </cell>
          <cell r="J117">
            <v>0</v>
          </cell>
          <cell r="K117">
            <v>734.57</v>
          </cell>
          <cell r="L117">
            <v>0.05</v>
          </cell>
          <cell r="M117">
            <v>0.05</v>
          </cell>
        </row>
        <row r="118">
          <cell r="E118">
            <v>112</v>
          </cell>
          <cell r="F118">
            <v>1.8839999999999999</v>
          </cell>
          <cell r="G118">
            <v>3.73</v>
          </cell>
          <cell r="H118">
            <v>0.96</v>
          </cell>
          <cell r="I118">
            <v>0.96</v>
          </cell>
          <cell r="J118">
            <v>0</v>
          </cell>
          <cell r="K118">
            <v>373.25</v>
          </cell>
          <cell r="L118">
            <v>0.05</v>
          </cell>
          <cell r="M118">
            <v>0.05</v>
          </cell>
        </row>
        <row r="119">
          <cell r="E119">
            <v>113</v>
          </cell>
          <cell r="F119">
            <v>1.8720000000000001</v>
          </cell>
          <cell r="G119">
            <v>15.88</v>
          </cell>
          <cell r="H119">
            <v>0.94</v>
          </cell>
          <cell r="I119">
            <v>0.94</v>
          </cell>
          <cell r="J119">
            <v>0</v>
          </cell>
          <cell r="K119">
            <v>1587.9</v>
          </cell>
          <cell r="L119">
            <v>0.05</v>
          </cell>
          <cell r="M119">
            <v>0.05</v>
          </cell>
        </row>
        <row r="120">
          <cell r="E120">
            <v>114</v>
          </cell>
          <cell r="F120">
            <v>1.8740000000000001</v>
          </cell>
          <cell r="G120">
            <v>17.34</v>
          </cell>
          <cell r="H120">
            <v>1.27</v>
          </cell>
          <cell r="I120">
            <v>1.27</v>
          </cell>
          <cell r="J120">
            <v>0</v>
          </cell>
          <cell r="K120">
            <v>3033.7</v>
          </cell>
          <cell r="L120">
            <v>0.05</v>
          </cell>
          <cell r="M120">
            <v>0.05</v>
          </cell>
        </row>
        <row r="121">
          <cell r="E121">
            <v>115</v>
          </cell>
          <cell r="F121">
            <v>1.8740000000000001</v>
          </cell>
          <cell r="G121">
            <v>17.34</v>
          </cell>
          <cell r="H121">
            <v>1.27</v>
          </cell>
          <cell r="I121">
            <v>1.27</v>
          </cell>
          <cell r="J121">
            <v>0</v>
          </cell>
          <cell r="K121">
            <v>3033.7</v>
          </cell>
          <cell r="L121">
            <v>0.05</v>
          </cell>
          <cell r="M121">
            <v>0.05</v>
          </cell>
        </row>
        <row r="122">
          <cell r="E122">
            <v>116</v>
          </cell>
          <cell r="F122">
            <v>2.4700000000000002</v>
          </cell>
          <cell r="G122">
            <v>3.4</v>
          </cell>
          <cell r="H122">
            <v>4.53</v>
          </cell>
          <cell r="I122">
            <v>4.53</v>
          </cell>
          <cell r="J122">
            <v>0</v>
          </cell>
          <cell r="K122">
            <v>1020.85</v>
          </cell>
          <cell r="L122">
            <v>0.05</v>
          </cell>
          <cell r="M122">
            <v>0.05</v>
          </cell>
        </row>
        <row r="123">
          <cell r="E123">
            <v>117</v>
          </cell>
          <cell r="F123">
            <v>0</v>
          </cell>
          <cell r="G123">
            <v>3.52</v>
          </cell>
          <cell r="H123">
            <v>1.07</v>
          </cell>
          <cell r="I123">
            <v>1.07</v>
          </cell>
          <cell r="J123">
            <v>0</v>
          </cell>
          <cell r="K123">
            <v>373.46</v>
          </cell>
          <cell r="L123">
            <v>0.05</v>
          </cell>
          <cell r="M123">
            <v>0.05</v>
          </cell>
        </row>
        <row r="124">
          <cell r="E124">
            <v>119</v>
          </cell>
          <cell r="F124">
            <v>0</v>
          </cell>
          <cell r="G124">
            <v>1.97</v>
          </cell>
          <cell r="H124">
            <v>0.88</v>
          </cell>
          <cell r="I124">
            <v>0.88</v>
          </cell>
          <cell r="J124">
            <v>0</v>
          </cell>
          <cell r="K124">
            <v>375.01</v>
          </cell>
          <cell r="L124">
            <v>0.05</v>
          </cell>
          <cell r="M124">
            <v>0.05</v>
          </cell>
        </row>
        <row r="125">
          <cell r="E125">
            <v>120</v>
          </cell>
          <cell r="F125">
            <v>5.6580000000000004</v>
          </cell>
          <cell r="G125">
            <v>21.73</v>
          </cell>
          <cell r="H125">
            <v>0.95</v>
          </cell>
          <cell r="I125">
            <v>0.95</v>
          </cell>
          <cell r="J125">
            <v>0</v>
          </cell>
          <cell r="K125">
            <v>2086.31</v>
          </cell>
          <cell r="L125">
            <v>0.05</v>
          </cell>
          <cell r="M125">
            <v>0.05</v>
          </cell>
        </row>
        <row r="126">
          <cell r="E126">
            <v>121</v>
          </cell>
          <cell r="F126">
            <v>5.7279999999999998</v>
          </cell>
          <cell r="G126">
            <v>21.69</v>
          </cell>
          <cell r="H126">
            <v>0.82</v>
          </cell>
          <cell r="I126">
            <v>0.82</v>
          </cell>
          <cell r="J126">
            <v>0</v>
          </cell>
          <cell r="K126">
            <v>2233.11</v>
          </cell>
          <cell r="L126">
            <v>0.05</v>
          </cell>
          <cell r="M126">
            <v>0.05</v>
          </cell>
        </row>
        <row r="127">
          <cell r="E127">
            <v>122</v>
          </cell>
          <cell r="F127">
            <v>0</v>
          </cell>
          <cell r="G127">
            <v>1400.84</v>
          </cell>
          <cell r="H127">
            <v>2.14</v>
          </cell>
          <cell r="I127">
            <v>2.14</v>
          </cell>
          <cell r="J127">
            <v>0</v>
          </cell>
          <cell r="K127">
            <v>700.42</v>
          </cell>
          <cell r="L127">
            <v>0.05</v>
          </cell>
          <cell r="M127">
            <v>0.05</v>
          </cell>
        </row>
        <row r="128">
          <cell r="E128">
            <v>123</v>
          </cell>
          <cell r="F128">
            <v>0</v>
          </cell>
          <cell r="G128">
            <v>2159.5500000000002</v>
          </cell>
          <cell r="H128">
            <v>2.92</v>
          </cell>
          <cell r="I128">
            <v>2.92</v>
          </cell>
          <cell r="J128">
            <v>0</v>
          </cell>
          <cell r="K128">
            <v>0</v>
          </cell>
          <cell r="L128">
            <v>0</v>
          </cell>
          <cell r="M128">
            <v>0</v>
          </cell>
        </row>
        <row r="129">
          <cell r="E129">
            <v>124</v>
          </cell>
          <cell r="F129">
            <v>5.7050000000000001</v>
          </cell>
          <cell r="G129">
            <v>1.5</v>
          </cell>
          <cell r="H129">
            <v>1.51</v>
          </cell>
          <cell r="I129">
            <v>1.51</v>
          </cell>
          <cell r="J129">
            <v>0</v>
          </cell>
          <cell r="K129">
            <v>375.48</v>
          </cell>
          <cell r="L129">
            <v>0.05</v>
          </cell>
          <cell r="M129">
            <v>0.05</v>
          </cell>
        </row>
        <row r="130">
          <cell r="E130">
            <v>125</v>
          </cell>
          <cell r="F130">
            <v>5.633</v>
          </cell>
          <cell r="G130">
            <v>2.79</v>
          </cell>
          <cell r="H130">
            <v>1.05</v>
          </cell>
          <cell r="I130">
            <v>1.05</v>
          </cell>
          <cell r="J130">
            <v>0</v>
          </cell>
          <cell r="K130">
            <v>172.33</v>
          </cell>
          <cell r="L130">
            <v>0.05</v>
          </cell>
          <cell r="M130">
            <v>0.05</v>
          </cell>
        </row>
        <row r="131">
          <cell r="E131">
            <v>126</v>
          </cell>
          <cell r="F131">
            <v>2.8109999999999999</v>
          </cell>
          <cell r="G131">
            <v>0.68</v>
          </cell>
          <cell r="H131">
            <v>1.26</v>
          </cell>
          <cell r="I131">
            <v>1.26</v>
          </cell>
          <cell r="J131">
            <v>0</v>
          </cell>
          <cell r="K131">
            <v>376.3</v>
          </cell>
          <cell r="L131">
            <v>0.05</v>
          </cell>
          <cell r="M131">
            <v>0.05</v>
          </cell>
        </row>
        <row r="132">
          <cell r="E132">
            <v>127</v>
          </cell>
          <cell r="F132">
            <v>0</v>
          </cell>
          <cell r="G132">
            <v>0.41</v>
          </cell>
          <cell r="H132">
            <v>3.39</v>
          </cell>
          <cell r="I132">
            <v>3.39</v>
          </cell>
          <cell r="J132">
            <v>0</v>
          </cell>
          <cell r="K132">
            <v>256.16000000000003</v>
          </cell>
          <cell r="L132">
            <v>0.05</v>
          </cell>
          <cell r="M132">
            <v>0.05</v>
          </cell>
        </row>
        <row r="133">
          <cell r="E133">
            <v>128</v>
          </cell>
          <cell r="F133">
            <v>2.4119999999999999</v>
          </cell>
          <cell r="G133">
            <v>2.17</v>
          </cell>
          <cell r="H133">
            <v>1.74</v>
          </cell>
          <cell r="I133">
            <v>1.74</v>
          </cell>
          <cell r="J133">
            <v>0</v>
          </cell>
          <cell r="K133">
            <v>254.4</v>
          </cell>
          <cell r="L133">
            <v>0.05</v>
          </cell>
          <cell r="M133">
            <v>0.05</v>
          </cell>
        </row>
        <row r="134">
          <cell r="E134">
            <v>129</v>
          </cell>
          <cell r="F134">
            <v>2.4849999999999999</v>
          </cell>
          <cell r="G134">
            <v>5.8</v>
          </cell>
          <cell r="H134">
            <v>2.21</v>
          </cell>
          <cell r="I134">
            <v>2.21</v>
          </cell>
          <cell r="J134">
            <v>0</v>
          </cell>
          <cell r="K134">
            <v>1740.97</v>
          </cell>
          <cell r="L134">
            <v>0.05</v>
          </cell>
          <cell r="M134">
            <v>0.05</v>
          </cell>
        </row>
        <row r="135">
          <cell r="E135">
            <v>131</v>
          </cell>
          <cell r="F135">
            <v>0.64</v>
          </cell>
          <cell r="G135">
            <v>97.36</v>
          </cell>
          <cell r="H135">
            <v>1.1100000000000001</v>
          </cell>
          <cell r="I135">
            <v>1.1100000000000001</v>
          </cell>
          <cell r="J135">
            <v>0</v>
          </cell>
          <cell r="K135">
            <v>3338.04</v>
          </cell>
          <cell r="L135">
            <v>0.05</v>
          </cell>
          <cell r="M135">
            <v>0.05</v>
          </cell>
        </row>
        <row r="136">
          <cell r="E136">
            <v>132</v>
          </cell>
          <cell r="F136">
            <v>0</v>
          </cell>
          <cell r="G136">
            <v>98.1</v>
          </cell>
          <cell r="H136">
            <v>0.77</v>
          </cell>
          <cell r="I136">
            <v>0.77</v>
          </cell>
          <cell r="J136">
            <v>0</v>
          </cell>
          <cell r="K136">
            <v>3587.53</v>
          </cell>
          <cell r="L136">
            <v>0.05</v>
          </cell>
          <cell r="M136">
            <v>0.05</v>
          </cell>
        </row>
        <row r="137">
          <cell r="E137">
            <v>134</v>
          </cell>
          <cell r="F137">
            <v>5.7309999999999999</v>
          </cell>
          <cell r="G137">
            <v>23.22</v>
          </cell>
          <cell r="H137">
            <v>0.57999999999999996</v>
          </cell>
          <cell r="I137">
            <v>0.57999999999999996</v>
          </cell>
          <cell r="J137">
            <v>0</v>
          </cell>
          <cell r="K137">
            <v>1362.29</v>
          </cell>
          <cell r="L137">
            <v>0.05</v>
          </cell>
          <cell r="M137">
            <v>0.05</v>
          </cell>
        </row>
        <row r="138">
          <cell r="E138">
            <v>135</v>
          </cell>
          <cell r="F138">
            <v>0</v>
          </cell>
          <cell r="G138">
            <v>5.5</v>
          </cell>
          <cell r="H138">
            <v>1.08</v>
          </cell>
          <cell r="I138">
            <v>1.08</v>
          </cell>
          <cell r="J138">
            <v>0</v>
          </cell>
          <cell r="K138">
            <v>371.48</v>
          </cell>
          <cell r="L138">
            <v>0.05</v>
          </cell>
          <cell r="M138">
            <v>0.05</v>
          </cell>
        </row>
        <row r="139">
          <cell r="E139">
            <v>136</v>
          </cell>
          <cell r="F139">
            <v>1.86</v>
          </cell>
          <cell r="G139">
            <v>4.4000000000000004</v>
          </cell>
          <cell r="H139">
            <v>0.8</v>
          </cell>
          <cell r="I139">
            <v>0.8</v>
          </cell>
          <cell r="J139">
            <v>0</v>
          </cell>
          <cell r="K139">
            <v>252.17</v>
          </cell>
          <cell r="L139">
            <v>0.05</v>
          </cell>
          <cell r="M139">
            <v>0.05</v>
          </cell>
        </row>
        <row r="140">
          <cell r="E140">
            <v>137</v>
          </cell>
          <cell r="F140">
            <v>0</v>
          </cell>
          <cell r="G140">
            <v>13.06</v>
          </cell>
          <cell r="H140">
            <v>0.83</v>
          </cell>
          <cell r="I140">
            <v>0.83</v>
          </cell>
          <cell r="J140">
            <v>0</v>
          </cell>
          <cell r="K140">
            <v>796.69</v>
          </cell>
          <cell r="L140">
            <v>0.05</v>
          </cell>
          <cell r="M140">
            <v>0.05</v>
          </cell>
        </row>
        <row r="141">
          <cell r="E141">
            <v>138</v>
          </cell>
          <cell r="F141">
            <v>0</v>
          </cell>
          <cell r="G141">
            <v>18.78</v>
          </cell>
          <cell r="H141">
            <v>0.94</v>
          </cell>
          <cell r="I141">
            <v>0.94</v>
          </cell>
          <cell r="J141">
            <v>0</v>
          </cell>
          <cell r="K141">
            <v>1728</v>
          </cell>
          <cell r="L141">
            <v>0.05</v>
          </cell>
          <cell r="M141">
            <v>0.05</v>
          </cell>
        </row>
        <row r="142">
          <cell r="E142">
            <v>139</v>
          </cell>
          <cell r="F142">
            <v>0</v>
          </cell>
          <cell r="G142">
            <v>3.28</v>
          </cell>
          <cell r="H142">
            <v>2.2400000000000002</v>
          </cell>
          <cell r="I142">
            <v>2.2400000000000002</v>
          </cell>
          <cell r="J142">
            <v>0</v>
          </cell>
          <cell r="K142">
            <v>842.22</v>
          </cell>
          <cell r="L142">
            <v>0.05</v>
          </cell>
          <cell r="M142">
            <v>0.05</v>
          </cell>
        </row>
        <row r="143">
          <cell r="E143">
            <v>140</v>
          </cell>
          <cell r="F143">
            <v>0.621</v>
          </cell>
          <cell r="G143">
            <v>10.14</v>
          </cell>
          <cell r="H143">
            <v>0.94</v>
          </cell>
          <cell r="I143">
            <v>0.94</v>
          </cell>
          <cell r="J143">
            <v>0</v>
          </cell>
          <cell r="K143">
            <v>1014.11</v>
          </cell>
          <cell r="L143">
            <v>0.05</v>
          </cell>
          <cell r="M143">
            <v>0.05</v>
          </cell>
        </row>
        <row r="144">
          <cell r="E144">
            <v>143</v>
          </cell>
          <cell r="F144">
            <v>5.5069999999999997</v>
          </cell>
          <cell r="G144">
            <v>9.2200000000000006</v>
          </cell>
          <cell r="H144">
            <v>0.68</v>
          </cell>
          <cell r="I144">
            <v>0.68</v>
          </cell>
          <cell r="J144">
            <v>0</v>
          </cell>
          <cell r="K144">
            <v>332.01</v>
          </cell>
          <cell r="L144">
            <v>0.05</v>
          </cell>
          <cell r="M144">
            <v>0.05</v>
          </cell>
        </row>
        <row r="145">
          <cell r="E145">
            <v>144</v>
          </cell>
          <cell r="F145">
            <v>5.4729999999999999</v>
          </cell>
          <cell r="G145">
            <v>5.8</v>
          </cell>
          <cell r="H145">
            <v>0.75</v>
          </cell>
          <cell r="I145">
            <v>0.75</v>
          </cell>
          <cell r="J145">
            <v>0</v>
          </cell>
          <cell r="K145">
            <v>371.18</v>
          </cell>
          <cell r="L145">
            <v>0.05</v>
          </cell>
          <cell r="M145">
            <v>0.05</v>
          </cell>
        </row>
        <row r="146">
          <cell r="E146">
            <v>146</v>
          </cell>
          <cell r="F146">
            <v>0</v>
          </cell>
          <cell r="G146">
            <v>6.83</v>
          </cell>
          <cell r="H146">
            <v>1.1299999999999999</v>
          </cell>
          <cell r="I146">
            <v>1.1299999999999999</v>
          </cell>
          <cell r="J146">
            <v>0</v>
          </cell>
          <cell r="K146">
            <v>1092.68</v>
          </cell>
          <cell r="L146">
            <v>0.05</v>
          </cell>
          <cell r="M146">
            <v>0.05</v>
          </cell>
        </row>
        <row r="147">
          <cell r="E147">
            <v>147</v>
          </cell>
          <cell r="F147">
            <v>0.625</v>
          </cell>
          <cell r="G147">
            <v>21.07</v>
          </cell>
          <cell r="H147">
            <v>1.1299999999999999</v>
          </cell>
          <cell r="I147">
            <v>1.1299999999999999</v>
          </cell>
          <cell r="J147">
            <v>0</v>
          </cell>
          <cell r="K147">
            <v>1872.48</v>
          </cell>
          <cell r="L147">
            <v>0.05</v>
          </cell>
          <cell r="M147">
            <v>0.05</v>
          </cell>
        </row>
        <row r="148">
          <cell r="E148">
            <v>148</v>
          </cell>
          <cell r="F148">
            <v>0</v>
          </cell>
          <cell r="G148">
            <v>3.34</v>
          </cell>
          <cell r="H148">
            <v>1.05</v>
          </cell>
          <cell r="I148">
            <v>1.05</v>
          </cell>
          <cell r="J148">
            <v>0</v>
          </cell>
          <cell r="K148">
            <v>734.91</v>
          </cell>
          <cell r="L148">
            <v>0.05</v>
          </cell>
          <cell r="M148">
            <v>0.05</v>
          </cell>
        </row>
        <row r="149">
          <cell r="E149">
            <v>149</v>
          </cell>
          <cell r="F149">
            <v>2.4649999999999999</v>
          </cell>
          <cell r="G149">
            <v>736.27</v>
          </cell>
          <cell r="H149">
            <v>0.95</v>
          </cell>
          <cell r="I149">
            <v>0.95</v>
          </cell>
          <cell r="J149">
            <v>0</v>
          </cell>
          <cell r="K149">
            <v>6796.38</v>
          </cell>
          <cell r="L149">
            <v>0.05</v>
          </cell>
          <cell r="M149">
            <v>0.05</v>
          </cell>
        </row>
        <row r="150">
          <cell r="E150">
            <v>151</v>
          </cell>
          <cell r="F150">
            <v>5.4089999999999998</v>
          </cell>
          <cell r="G150">
            <v>10.91</v>
          </cell>
          <cell r="H150">
            <v>1.1200000000000001</v>
          </cell>
          <cell r="I150">
            <v>1.1200000000000001</v>
          </cell>
          <cell r="J150">
            <v>0</v>
          </cell>
          <cell r="K150">
            <v>366.07</v>
          </cell>
          <cell r="L150">
            <v>0.05</v>
          </cell>
          <cell r="M150">
            <v>0.05</v>
          </cell>
        </row>
        <row r="151">
          <cell r="E151">
            <v>152</v>
          </cell>
          <cell r="F151">
            <v>4.6230000000000002</v>
          </cell>
          <cell r="G151">
            <v>3.73</v>
          </cell>
          <cell r="H151">
            <v>0.98</v>
          </cell>
          <cell r="I151">
            <v>0.98</v>
          </cell>
          <cell r="J151">
            <v>0</v>
          </cell>
          <cell r="K151">
            <v>373.25</v>
          </cell>
          <cell r="L151">
            <v>0.05</v>
          </cell>
          <cell r="M151">
            <v>0.05</v>
          </cell>
        </row>
        <row r="152">
          <cell r="E152">
            <v>153</v>
          </cell>
          <cell r="F152">
            <v>0</v>
          </cell>
          <cell r="G152">
            <v>4.0999999999999996</v>
          </cell>
          <cell r="H152">
            <v>1.43</v>
          </cell>
          <cell r="I152">
            <v>1.43</v>
          </cell>
          <cell r="J152">
            <v>0</v>
          </cell>
          <cell r="K152">
            <v>372.88</v>
          </cell>
          <cell r="L152">
            <v>0.05</v>
          </cell>
          <cell r="M152">
            <v>0.05</v>
          </cell>
        </row>
        <row r="153">
          <cell r="E153">
            <v>154</v>
          </cell>
          <cell r="F153">
            <v>5.6029999999999998</v>
          </cell>
          <cell r="G153">
            <v>17.97</v>
          </cell>
          <cell r="H153">
            <v>1.1399999999999999</v>
          </cell>
          <cell r="I153">
            <v>1.1399999999999999</v>
          </cell>
          <cell r="J153">
            <v>0</v>
          </cell>
          <cell r="K153">
            <v>1006.28</v>
          </cell>
          <cell r="L153">
            <v>0.05</v>
          </cell>
          <cell r="M153">
            <v>0.05</v>
          </cell>
        </row>
        <row r="154">
          <cell r="E154">
            <v>155</v>
          </cell>
          <cell r="F154">
            <v>0.63800000000000001</v>
          </cell>
          <cell r="G154">
            <v>6.12</v>
          </cell>
          <cell r="H154">
            <v>1.99</v>
          </cell>
          <cell r="I154">
            <v>1.99</v>
          </cell>
          <cell r="J154">
            <v>0</v>
          </cell>
          <cell r="K154">
            <v>1357.95</v>
          </cell>
          <cell r="L154">
            <v>0.05</v>
          </cell>
          <cell r="M154">
            <v>0.05</v>
          </cell>
        </row>
        <row r="155">
          <cell r="E155">
            <v>156</v>
          </cell>
          <cell r="F155">
            <v>0</v>
          </cell>
          <cell r="G155">
            <v>5.46</v>
          </cell>
          <cell r="H155">
            <v>0.9</v>
          </cell>
          <cell r="I155">
            <v>0.9</v>
          </cell>
          <cell r="J155">
            <v>0</v>
          </cell>
          <cell r="K155">
            <v>371.52</v>
          </cell>
          <cell r="L155">
            <v>0.05</v>
          </cell>
          <cell r="M155">
            <v>0.05</v>
          </cell>
        </row>
        <row r="156">
          <cell r="E156">
            <v>158</v>
          </cell>
          <cell r="F156">
            <v>0</v>
          </cell>
          <cell r="G156">
            <v>44.08</v>
          </cell>
          <cell r="H156">
            <v>1.04</v>
          </cell>
          <cell r="I156">
            <v>1.04</v>
          </cell>
          <cell r="J156">
            <v>0</v>
          </cell>
          <cell r="K156">
            <v>4408.34</v>
          </cell>
          <cell r="L156">
            <v>0.05</v>
          </cell>
          <cell r="M156">
            <v>0.05</v>
          </cell>
        </row>
        <row r="157">
          <cell r="E157">
            <v>160</v>
          </cell>
          <cell r="F157">
            <v>0</v>
          </cell>
          <cell r="G157">
            <v>24.3</v>
          </cell>
          <cell r="H157">
            <v>0.92</v>
          </cell>
          <cell r="I157">
            <v>0.92</v>
          </cell>
          <cell r="J157">
            <v>0</v>
          </cell>
          <cell r="K157">
            <v>1579.48</v>
          </cell>
          <cell r="L157">
            <v>0.05</v>
          </cell>
          <cell r="M157">
            <v>0.05</v>
          </cell>
        </row>
        <row r="158">
          <cell r="E158">
            <v>161</v>
          </cell>
          <cell r="F158">
            <v>0</v>
          </cell>
          <cell r="G158">
            <v>9.7899999999999991</v>
          </cell>
          <cell r="H158">
            <v>0.67</v>
          </cell>
          <cell r="I158">
            <v>0.67</v>
          </cell>
          <cell r="J158">
            <v>0</v>
          </cell>
          <cell r="K158">
            <v>367.19</v>
          </cell>
          <cell r="L158">
            <v>0.05</v>
          </cell>
          <cell r="M158">
            <v>0.05</v>
          </cell>
        </row>
        <row r="159">
          <cell r="E159">
            <v>162</v>
          </cell>
          <cell r="F159">
            <v>1.889</v>
          </cell>
          <cell r="G159">
            <v>7.27</v>
          </cell>
          <cell r="H159">
            <v>1.92</v>
          </cell>
          <cell r="I159">
            <v>1.92</v>
          </cell>
          <cell r="J159">
            <v>0</v>
          </cell>
          <cell r="K159">
            <v>1453.51</v>
          </cell>
          <cell r="L159">
            <v>0.05</v>
          </cell>
          <cell r="M159">
            <v>0.05</v>
          </cell>
        </row>
        <row r="160">
          <cell r="E160">
            <v>164</v>
          </cell>
          <cell r="F160">
            <v>2.4620000000000002</v>
          </cell>
          <cell r="G160">
            <v>1.39</v>
          </cell>
          <cell r="H160">
            <v>2.2599999999999998</v>
          </cell>
          <cell r="I160">
            <v>2.2599999999999998</v>
          </cell>
          <cell r="J160">
            <v>0</v>
          </cell>
          <cell r="K160">
            <v>487.46</v>
          </cell>
          <cell r="L160">
            <v>0.05</v>
          </cell>
          <cell r="M160">
            <v>0.05</v>
          </cell>
        </row>
        <row r="161">
          <cell r="E161">
            <v>165</v>
          </cell>
          <cell r="F161">
            <v>5.5229999999999997</v>
          </cell>
          <cell r="G161">
            <v>13.19</v>
          </cell>
          <cell r="H161">
            <v>0.78</v>
          </cell>
          <cell r="I161">
            <v>0.78</v>
          </cell>
          <cell r="J161">
            <v>0</v>
          </cell>
          <cell r="K161">
            <v>435.29</v>
          </cell>
          <cell r="L161">
            <v>0.05</v>
          </cell>
          <cell r="M161">
            <v>0.05</v>
          </cell>
        </row>
        <row r="162">
          <cell r="E162">
            <v>167</v>
          </cell>
          <cell r="F162">
            <v>2.4710000000000001</v>
          </cell>
          <cell r="G162">
            <v>8.58</v>
          </cell>
          <cell r="H162">
            <v>2</v>
          </cell>
          <cell r="I162">
            <v>2</v>
          </cell>
          <cell r="J162">
            <v>0</v>
          </cell>
          <cell r="K162">
            <v>1015.67</v>
          </cell>
          <cell r="L162">
            <v>0.05</v>
          </cell>
          <cell r="M162">
            <v>0.05</v>
          </cell>
        </row>
        <row r="163">
          <cell r="E163">
            <v>168</v>
          </cell>
          <cell r="F163">
            <v>0</v>
          </cell>
          <cell r="G163">
            <v>10.89</v>
          </cell>
          <cell r="H163">
            <v>0.71</v>
          </cell>
          <cell r="I163">
            <v>0.71</v>
          </cell>
          <cell r="J163">
            <v>0</v>
          </cell>
          <cell r="K163">
            <v>1088.6300000000001</v>
          </cell>
          <cell r="L163">
            <v>0.05</v>
          </cell>
          <cell r="M163">
            <v>0.05</v>
          </cell>
        </row>
        <row r="164">
          <cell r="E164">
            <v>169</v>
          </cell>
          <cell r="F164">
            <v>4.5679999999999996</v>
          </cell>
          <cell r="G164">
            <v>7.45</v>
          </cell>
          <cell r="H164">
            <v>0.82</v>
          </cell>
          <cell r="I164">
            <v>0.82</v>
          </cell>
          <cell r="J164">
            <v>0</v>
          </cell>
          <cell r="K164">
            <v>655.53</v>
          </cell>
          <cell r="L164">
            <v>0.05</v>
          </cell>
          <cell r="M164">
            <v>0.05</v>
          </cell>
        </row>
        <row r="165">
          <cell r="E165">
            <v>170</v>
          </cell>
          <cell r="F165">
            <v>0</v>
          </cell>
          <cell r="G165">
            <v>6.81</v>
          </cell>
          <cell r="H165">
            <v>0.83</v>
          </cell>
          <cell r="I165">
            <v>0.83</v>
          </cell>
          <cell r="J165">
            <v>0</v>
          </cell>
          <cell r="K165">
            <v>1057.81</v>
          </cell>
          <cell r="L165">
            <v>0.05</v>
          </cell>
          <cell r="M165">
            <v>0.05</v>
          </cell>
        </row>
        <row r="166">
          <cell r="E166">
            <v>171</v>
          </cell>
          <cell r="F166">
            <v>0</v>
          </cell>
          <cell r="G166">
            <v>4.4400000000000004</v>
          </cell>
          <cell r="H166">
            <v>1.08</v>
          </cell>
          <cell r="I166">
            <v>1.08</v>
          </cell>
          <cell r="J166">
            <v>0</v>
          </cell>
          <cell r="K166">
            <v>484.42</v>
          </cell>
          <cell r="L166">
            <v>0.05</v>
          </cell>
          <cell r="M166">
            <v>0.05</v>
          </cell>
        </row>
        <row r="167">
          <cell r="E167">
            <v>173</v>
          </cell>
          <cell r="F167">
            <v>0</v>
          </cell>
          <cell r="G167">
            <v>20.37</v>
          </cell>
          <cell r="H167">
            <v>0.69</v>
          </cell>
          <cell r="I167">
            <v>0.69</v>
          </cell>
          <cell r="J167">
            <v>0</v>
          </cell>
          <cell r="K167">
            <v>1477.02</v>
          </cell>
          <cell r="L167">
            <v>0.05</v>
          </cell>
          <cell r="M167">
            <v>0.05</v>
          </cell>
        </row>
        <row r="168">
          <cell r="E168">
            <v>174</v>
          </cell>
          <cell r="F168">
            <v>2.48</v>
          </cell>
          <cell r="G168">
            <v>1.51</v>
          </cell>
          <cell r="H168">
            <v>1.28</v>
          </cell>
          <cell r="I168">
            <v>1.28</v>
          </cell>
          <cell r="J168">
            <v>0</v>
          </cell>
          <cell r="K168">
            <v>375.47</v>
          </cell>
          <cell r="L168">
            <v>0.05</v>
          </cell>
          <cell r="M168">
            <v>0.05</v>
          </cell>
        </row>
        <row r="169">
          <cell r="E169">
            <v>175</v>
          </cell>
          <cell r="F169">
            <v>4.6109999999999998</v>
          </cell>
          <cell r="G169">
            <v>2.25</v>
          </cell>
          <cell r="H169">
            <v>1.38</v>
          </cell>
          <cell r="I169">
            <v>1.38</v>
          </cell>
          <cell r="J169">
            <v>0</v>
          </cell>
          <cell r="K169">
            <v>374.73</v>
          </cell>
          <cell r="L169">
            <v>0.05</v>
          </cell>
          <cell r="M169">
            <v>0.05</v>
          </cell>
        </row>
        <row r="170">
          <cell r="E170">
            <v>176</v>
          </cell>
          <cell r="F170">
            <v>5.6890000000000001</v>
          </cell>
          <cell r="G170">
            <v>4.1399999999999997</v>
          </cell>
          <cell r="H170">
            <v>1.03</v>
          </cell>
          <cell r="I170">
            <v>1.03</v>
          </cell>
          <cell r="J170">
            <v>0</v>
          </cell>
          <cell r="K170">
            <v>372.84</v>
          </cell>
          <cell r="L170">
            <v>0.05</v>
          </cell>
          <cell r="M170">
            <v>0.05</v>
          </cell>
        </row>
        <row r="171">
          <cell r="E171">
            <v>177</v>
          </cell>
          <cell r="F171">
            <v>0</v>
          </cell>
          <cell r="G171">
            <v>22.84</v>
          </cell>
          <cell r="H171">
            <v>0.6</v>
          </cell>
          <cell r="I171">
            <v>0.6</v>
          </cell>
          <cell r="J171">
            <v>0</v>
          </cell>
          <cell r="K171">
            <v>537.51</v>
          </cell>
          <cell r="L171">
            <v>0.05</v>
          </cell>
          <cell r="M171">
            <v>0.05</v>
          </cell>
        </row>
        <row r="172">
          <cell r="E172">
            <v>178</v>
          </cell>
          <cell r="F172">
            <v>0</v>
          </cell>
          <cell r="G172">
            <v>23.52</v>
          </cell>
          <cell r="H172">
            <v>0.8</v>
          </cell>
          <cell r="I172">
            <v>0.8</v>
          </cell>
          <cell r="J172">
            <v>0</v>
          </cell>
          <cell r="K172">
            <v>1361.99</v>
          </cell>
          <cell r="L172">
            <v>0.05</v>
          </cell>
          <cell r="M172">
            <v>0.05</v>
          </cell>
        </row>
        <row r="173">
          <cell r="E173">
            <v>179</v>
          </cell>
          <cell r="F173">
            <v>1.8620000000000001</v>
          </cell>
          <cell r="G173">
            <v>7.47</v>
          </cell>
          <cell r="H173">
            <v>1.08</v>
          </cell>
          <cell r="I173">
            <v>1.08</v>
          </cell>
          <cell r="J173">
            <v>0</v>
          </cell>
          <cell r="K173">
            <v>369.52</v>
          </cell>
          <cell r="L173">
            <v>0.05</v>
          </cell>
          <cell r="M173">
            <v>0.05</v>
          </cell>
        </row>
        <row r="174">
          <cell r="E174">
            <v>180</v>
          </cell>
          <cell r="F174">
            <v>5.7140000000000004</v>
          </cell>
          <cell r="G174">
            <v>11.68</v>
          </cell>
          <cell r="H174">
            <v>1.01</v>
          </cell>
          <cell r="I174">
            <v>1.01</v>
          </cell>
          <cell r="J174">
            <v>0</v>
          </cell>
          <cell r="K174">
            <v>2569.5</v>
          </cell>
          <cell r="L174">
            <v>0.05</v>
          </cell>
          <cell r="M174">
            <v>0.05</v>
          </cell>
        </row>
        <row r="175">
          <cell r="E175">
            <v>181</v>
          </cell>
          <cell r="F175">
            <v>2.3969999999999998</v>
          </cell>
          <cell r="G175">
            <v>5.57</v>
          </cell>
          <cell r="H175">
            <v>0.59</v>
          </cell>
          <cell r="I175">
            <v>0.59</v>
          </cell>
          <cell r="J175">
            <v>0</v>
          </cell>
          <cell r="K175">
            <v>371.41</v>
          </cell>
          <cell r="L175">
            <v>0.05</v>
          </cell>
          <cell r="M175">
            <v>0.05</v>
          </cell>
        </row>
        <row r="176">
          <cell r="E176">
            <v>182</v>
          </cell>
          <cell r="F176">
            <v>0</v>
          </cell>
          <cell r="G176">
            <v>6.18</v>
          </cell>
          <cell r="H176">
            <v>0.93</v>
          </cell>
          <cell r="I176">
            <v>0.93</v>
          </cell>
          <cell r="J176">
            <v>0</v>
          </cell>
          <cell r="K176">
            <v>370.8</v>
          </cell>
          <cell r="L176">
            <v>0.05</v>
          </cell>
          <cell r="M176">
            <v>0.05</v>
          </cell>
        </row>
        <row r="177">
          <cell r="E177">
            <v>184</v>
          </cell>
          <cell r="F177">
            <v>2.0419999999999998</v>
          </cell>
          <cell r="G177">
            <v>11.61</v>
          </cell>
          <cell r="H177">
            <v>1.49</v>
          </cell>
          <cell r="I177">
            <v>1.49</v>
          </cell>
          <cell r="J177">
            <v>0</v>
          </cell>
          <cell r="K177">
            <v>1159.4100000000001</v>
          </cell>
          <cell r="L177">
            <v>0.05</v>
          </cell>
          <cell r="M177">
            <v>0.05</v>
          </cell>
        </row>
        <row r="178">
          <cell r="E178">
            <v>185</v>
          </cell>
          <cell r="F178">
            <v>2.8170000000000002</v>
          </cell>
          <cell r="G178">
            <v>4.9800000000000004</v>
          </cell>
          <cell r="H178">
            <v>2.73</v>
          </cell>
          <cell r="I178">
            <v>2.73</v>
          </cell>
          <cell r="J178">
            <v>0</v>
          </cell>
          <cell r="K178">
            <v>2214.9299999999998</v>
          </cell>
          <cell r="L178">
            <v>0.05</v>
          </cell>
          <cell r="M178">
            <v>0.05</v>
          </cell>
        </row>
        <row r="179">
          <cell r="E179">
            <v>186</v>
          </cell>
          <cell r="F179">
            <v>5.6959999999999997</v>
          </cell>
          <cell r="G179">
            <v>2.44</v>
          </cell>
          <cell r="H179">
            <v>1.04</v>
          </cell>
          <cell r="I179">
            <v>1.04</v>
          </cell>
          <cell r="J179">
            <v>0</v>
          </cell>
          <cell r="K179">
            <v>254.12</v>
          </cell>
          <cell r="L179">
            <v>0.05</v>
          </cell>
          <cell r="M179">
            <v>0.05</v>
          </cell>
        </row>
        <row r="180">
          <cell r="E180">
            <v>187</v>
          </cell>
          <cell r="F180">
            <v>5.6449999999999996</v>
          </cell>
          <cell r="G180">
            <v>2.46</v>
          </cell>
          <cell r="H180">
            <v>0.83</v>
          </cell>
          <cell r="I180">
            <v>0.83</v>
          </cell>
          <cell r="J180">
            <v>0</v>
          </cell>
          <cell r="K180">
            <v>254.1</v>
          </cell>
          <cell r="L180">
            <v>0.05</v>
          </cell>
          <cell r="M180">
            <v>0.05</v>
          </cell>
        </row>
        <row r="181">
          <cell r="E181">
            <v>188</v>
          </cell>
          <cell r="F181">
            <v>5.6020000000000003</v>
          </cell>
          <cell r="G181">
            <v>2.58</v>
          </cell>
          <cell r="H181">
            <v>0.83</v>
          </cell>
          <cell r="I181">
            <v>0.83</v>
          </cell>
          <cell r="J181">
            <v>0</v>
          </cell>
          <cell r="K181">
            <v>253.98</v>
          </cell>
          <cell r="L181">
            <v>0.05</v>
          </cell>
          <cell r="M181">
            <v>0.05</v>
          </cell>
        </row>
        <row r="182">
          <cell r="E182">
            <v>189</v>
          </cell>
          <cell r="F182">
            <v>5.673</v>
          </cell>
          <cell r="G182">
            <v>13.96</v>
          </cell>
          <cell r="H182">
            <v>0.95</v>
          </cell>
          <cell r="I182">
            <v>0.95</v>
          </cell>
          <cell r="J182">
            <v>0</v>
          </cell>
          <cell r="K182">
            <v>242.6</v>
          </cell>
          <cell r="L182">
            <v>0.05</v>
          </cell>
          <cell r="M182">
            <v>0.05</v>
          </cell>
        </row>
        <row r="183">
          <cell r="E183">
            <v>190</v>
          </cell>
          <cell r="F183">
            <v>1.889</v>
          </cell>
          <cell r="G183">
            <v>3.54</v>
          </cell>
          <cell r="H183">
            <v>1.72</v>
          </cell>
          <cell r="I183">
            <v>1.72</v>
          </cell>
          <cell r="J183">
            <v>0</v>
          </cell>
          <cell r="K183">
            <v>771.32</v>
          </cell>
          <cell r="L183">
            <v>0.05</v>
          </cell>
          <cell r="M183">
            <v>0.05</v>
          </cell>
        </row>
        <row r="184">
          <cell r="E184">
            <v>191</v>
          </cell>
          <cell r="F184">
            <v>5.7069999999999999</v>
          </cell>
          <cell r="G184">
            <v>11.62</v>
          </cell>
          <cell r="H184">
            <v>1.07</v>
          </cell>
          <cell r="I184">
            <v>1.07</v>
          </cell>
          <cell r="J184">
            <v>0</v>
          </cell>
          <cell r="K184">
            <v>1087.8900000000001</v>
          </cell>
          <cell r="L184">
            <v>0.05</v>
          </cell>
          <cell r="M184">
            <v>0.05</v>
          </cell>
        </row>
        <row r="185">
          <cell r="E185">
            <v>192</v>
          </cell>
          <cell r="F185">
            <v>5.6740000000000004</v>
          </cell>
          <cell r="G185">
            <v>2.79</v>
          </cell>
          <cell r="H185">
            <v>1.51</v>
          </cell>
          <cell r="I185">
            <v>1.51</v>
          </cell>
          <cell r="J185">
            <v>0</v>
          </cell>
          <cell r="K185">
            <v>374.2</v>
          </cell>
          <cell r="L185">
            <v>0.05</v>
          </cell>
          <cell r="M185">
            <v>0.05</v>
          </cell>
        </row>
        <row r="186">
          <cell r="E186">
            <v>194</v>
          </cell>
          <cell r="F186">
            <v>0</v>
          </cell>
          <cell r="G186">
            <v>3.42</v>
          </cell>
          <cell r="H186">
            <v>1.17</v>
          </cell>
          <cell r="I186">
            <v>1.17</v>
          </cell>
          <cell r="J186">
            <v>0</v>
          </cell>
          <cell r="K186">
            <v>373.56</v>
          </cell>
          <cell r="L186">
            <v>0.05</v>
          </cell>
          <cell r="M186">
            <v>0.05</v>
          </cell>
        </row>
        <row r="187">
          <cell r="E187">
            <v>196</v>
          </cell>
          <cell r="F187">
            <v>0</v>
          </cell>
          <cell r="G187">
            <v>1.25</v>
          </cell>
          <cell r="H187">
            <v>1.29</v>
          </cell>
          <cell r="I187">
            <v>1.29</v>
          </cell>
          <cell r="J187">
            <v>0</v>
          </cell>
          <cell r="K187">
            <v>375.73</v>
          </cell>
          <cell r="L187">
            <v>0.05</v>
          </cell>
          <cell r="M187">
            <v>0.05</v>
          </cell>
        </row>
        <row r="188">
          <cell r="E188">
            <v>198</v>
          </cell>
          <cell r="F188">
            <v>1.8859999999999999</v>
          </cell>
          <cell r="G188">
            <v>0.53</v>
          </cell>
          <cell r="H188">
            <v>2.11</v>
          </cell>
          <cell r="I188">
            <v>2.11</v>
          </cell>
          <cell r="J188">
            <v>0</v>
          </cell>
          <cell r="K188">
            <v>256.02999999999997</v>
          </cell>
          <cell r="L188">
            <v>0.05</v>
          </cell>
          <cell r="M188">
            <v>0.05</v>
          </cell>
        </row>
        <row r="189">
          <cell r="E189">
            <v>199</v>
          </cell>
          <cell r="F189">
            <v>0.63</v>
          </cell>
          <cell r="G189">
            <v>16.96</v>
          </cell>
          <cell r="H189">
            <v>1.42</v>
          </cell>
          <cell r="I189">
            <v>1.42</v>
          </cell>
          <cell r="J189">
            <v>0</v>
          </cell>
          <cell r="K189">
            <v>2996.13</v>
          </cell>
          <cell r="L189">
            <v>0.05</v>
          </cell>
          <cell r="M189">
            <v>0.05</v>
          </cell>
        </row>
        <row r="190">
          <cell r="E190">
            <v>201</v>
          </cell>
          <cell r="F190">
            <v>1.8959999999999999</v>
          </cell>
          <cell r="G190">
            <v>1191.1600000000001</v>
          </cell>
          <cell r="H190">
            <v>0.59</v>
          </cell>
          <cell r="I190">
            <v>0.59</v>
          </cell>
          <cell r="J190">
            <v>0</v>
          </cell>
          <cell r="K190">
            <v>7373.86</v>
          </cell>
          <cell r="L190">
            <v>0.05</v>
          </cell>
          <cell r="M190">
            <v>0.05</v>
          </cell>
        </row>
        <row r="191">
          <cell r="E191">
            <v>202</v>
          </cell>
          <cell r="F191">
            <v>0</v>
          </cell>
          <cell r="G191">
            <v>4.62</v>
          </cell>
          <cell r="H191">
            <v>0.98</v>
          </cell>
          <cell r="I191">
            <v>0.98</v>
          </cell>
          <cell r="J191">
            <v>0</v>
          </cell>
          <cell r="K191">
            <v>770.24</v>
          </cell>
          <cell r="L191">
            <v>0.05</v>
          </cell>
          <cell r="M191">
            <v>0.05</v>
          </cell>
        </row>
        <row r="192">
          <cell r="E192">
            <v>205</v>
          </cell>
          <cell r="F192">
            <v>2.492</v>
          </cell>
          <cell r="G192">
            <v>0.75</v>
          </cell>
          <cell r="H192">
            <v>3.06</v>
          </cell>
          <cell r="I192">
            <v>3.06</v>
          </cell>
          <cell r="J192">
            <v>0</v>
          </cell>
          <cell r="K192">
            <v>376.23</v>
          </cell>
          <cell r="L192">
            <v>0.05</v>
          </cell>
          <cell r="M192">
            <v>0.05</v>
          </cell>
        </row>
        <row r="193">
          <cell r="E193">
            <v>206</v>
          </cell>
          <cell r="F193">
            <v>4.4089999999999998</v>
          </cell>
          <cell r="G193">
            <v>9092.81</v>
          </cell>
          <cell r="H193">
            <v>0.9</v>
          </cell>
          <cell r="I193">
            <v>0.9</v>
          </cell>
          <cell r="J193">
            <v>0</v>
          </cell>
          <cell r="K193">
            <v>0</v>
          </cell>
          <cell r="L193">
            <v>0</v>
          </cell>
          <cell r="M193">
            <v>0</v>
          </cell>
        </row>
        <row r="194">
          <cell r="E194">
            <v>207</v>
          </cell>
          <cell r="F194">
            <v>0.628</v>
          </cell>
          <cell r="G194">
            <v>0.71</v>
          </cell>
          <cell r="H194">
            <v>1.52</v>
          </cell>
          <cell r="I194">
            <v>1.52</v>
          </cell>
          <cell r="J194">
            <v>0</v>
          </cell>
          <cell r="K194">
            <v>376.28</v>
          </cell>
          <cell r="L194">
            <v>0.05</v>
          </cell>
          <cell r="M194">
            <v>0.05</v>
          </cell>
        </row>
        <row r="195">
          <cell r="E195">
            <v>208</v>
          </cell>
          <cell r="F195">
            <v>0</v>
          </cell>
          <cell r="G195">
            <v>4.0999999999999996</v>
          </cell>
          <cell r="H195">
            <v>1.07</v>
          </cell>
          <cell r="I195">
            <v>1.07</v>
          </cell>
          <cell r="J195">
            <v>0</v>
          </cell>
          <cell r="K195">
            <v>444.38</v>
          </cell>
          <cell r="L195">
            <v>0.05</v>
          </cell>
          <cell r="M195">
            <v>0.05</v>
          </cell>
        </row>
        <row r="196">
          <cell r="E196">
            <v>209</v>
          </cell>
          <cell r="F196">
            <v>1.8939999999999999</v>
          </cell>
          <cell r="G196">
            <v>45.55</v>
          </cell>
          <cell r="H196">
            <v>1.1100000000000001</v>
          </cell>
          <cell r="I196">
            <v>1.1100000000000001</v>
          </cell>
          <cell r="J196">
            <v>0</v>
          </cell>
          <cell r="K196">
            <v>5313.88</v>
          </cell>
          <cell r="L196">
            <v>0.05</v>
          </cell>
          <cell r="M196">
            <v>0.05</v>
          </cell>
        </row>
        <row r="197">
          <cell r="E197">
            <v>211</v>
          </cell>
          <cell r="F197">
            <v>0</v>
          </cell>
          <cell r="G197">
            <v>3.42</v>
          </cell>
          <cell r="H197">
            <v>0.95</v>
          </cell>
          <cell r="I197">
            <v>0.95</v>
          </cell>
          <cell r="J197">
            <v>0</v>
          </cell>
          <cell r="K197">
            <v>373.56</v>
          </cell>
          <cell r="L197">
            <v>0.05</v>
          </cell>
          <cell r="M197">
            <v>0.05</v>
          </cell>
        </row>
        <row r="198">
          <cell r="E198">
            <v>212</v>
          </cell>
          <cell r="F198">
            <v>2.468</v>
          </cell>
          <cell r="G198">
            <v>13.18</v>
          </cell>
          <cell r="H198">
            <v>1.66</v>
          </cell>
          <cell r="I198">
            <v>1.66</v>
          </cell>
          <cell r="J198">
            <v>0</v>
          </cell>
          <cell r="K198">
            <v>3584.97</v>
          </cell>
          <cell r="L198">
            <v>0.05</v>
          </cell>
          <cell r="M198">
            <v>0.05</v>
          </cell>
        </row>
        <row r="199">
          <cell r="E199">
            <v>213</v>
          </cell>
          <cell r="F199">
            <v>1.891</v>
          </cell>
          <cell r="G199">
            <v>1.19</v>
          </cell>
          <cell r="H199">
            <v>1.79</v>
          </cell>
          <cell r="I199">
            <v>1.79</v>
          </cell>
          <cell r="J199">
            <v>0</v>
          </cell>
          <cell r="K199">
            <v>375.79</v>
          </cell>
          <cell r="L199">
            <v>0.05</v>
          </cell>
          <cell r="M199">
            <v>0.05</v>
          </cell>
        </row>
        <row r="200">
          <cell r="E200">
            <v>214</v>
          </cell>
          <cell r="F200">
            <v>2.476</v>
          </cell>
          <cell r="G200">
            <v>18.55</v>
          </cell>
          <cell r="H200">
            <v>1.1100000000000001</v>
          </cell>
          <cell r="I200">
            <v>1.1100000000000001</v>
          </cell>
          <cell r="J200">
            <v>0</v>
          </cell>
          <cell r="K200">
            <v>2597.52</v>
          </cell>
          <cell r="L200">
            <v>0.05</v>
          </cell>
          <cell r="M200">
            <v>0.05</v>
          </cell>
        </row>
        <row r="201">
          <cell r="E201">
            <v>215</v>
          </cell>
          <cell r="F201">
            <v>4.5439999999999996</v>
          </cell>
          <cell r="G201">
            <v>14.62</v>
          </cell>
          <cell r="H201">
            <v>1.3</v>
          </cell>
          <cell r="I201">
            <v>1.3</v>
          </cell>
          <cell r="J201">
            <v>0</v>
          </cell>
          <cell r="K201">
            <v>1370.89</v>
          </cell>
          <cell r="L201">
            <v>0.05</v>
          </cell>
          <cell r="M201">
            <v>0.05</v>
          </cell>
        </row>
        <row r="202">
          <cell r="E202">
            <v>218</v>
          </cell>
          <cell r="F202">
            <v>0</v>
          </cell>
          <cell r="G202">
            <v>6.86</v>
          </cell>
          <cell r="H202">
            <v>0.94</v>
          </cell>
          <cell r="I202">
            <v>0.94</v>
          </cell>
          <cell r="J202">
            <v>0</v>
          </cell>
          <cell r="K202">
            <v>513.12</v>
          </cell>
          <cell r="L202">
            <v>0.05</v>
          </cell>
          <cell r="M202">
            <v>0.05</v>
          </cell>
        </row>
        <row r="203">
          <cell r="E203">
            <v>219</v>
          </cell>
          <cell r="F203">
            <v>2.4660000000000002</v>
          </cell>
          <cell r="G203">
            <v>31.6</v>
          </cell>
          <cell r="H203">
            <v>0.9</v>
          </cell>
          <cell r="I203">
            <v>0.9</v>
          </cell>
          <cell r="J203">
            <v>0</v>
          </cell>
          <cell r="K203">
            <v>6493.38</v>
          </cell>
          <cell r="L203">
            <v>0.05</v>
          </cell>
          <cell r="M203">
            <v>0.05</v>
          </cell>
        </row>
        <row r="204">
          <cell r="E204">
            <v>220</v>
          </cell>
          <cell r="F204">
            <v>5.6980000000000004</v>
          </cell>
          <cell r="G204">
            <v>39.31</v>
          </cell>
          <cell r="H204">
            <v>1.48</v>
          </cell>
          <cell r="I204">
            <v>1.48</v>
          </cell>
          <cell r="J204">
            <v>0</v>
          </cell>
          <cell r="K204">
            <v>3145</v>
          </cell>
          <cell r="L204">
            <v>0.05</v>
          </cell>
          <cell r="M204">
            <v>0.05</v>
          </cell>
        </row>
        <row r="205">
          <cell r="E205">
            <v>221</v>
          </cell>
          <cell r="F205">
            <v>2.44</v>
          </cell>
          <cell r="G205">
            <v>34.1</v>
          </cell>
          <cell r="H205">
            <v>1.64</v>
          </cell>
          <cell r="I205">
            <v>1.64</v>
          </cell>
          <cell r="J205">
            <v>0</v>
          </cell>
          <cell r="K205">
            <v>9093.1200000000008</v>
          </cell>
          <cell r="L205">
            <v>0.05</v>
          </cell>
          <cell r="M205">
            <v>0.05</v>
          </cell>
        </row>
        <row r="206">
          <cell r="E206">
            <v>222</v>
          </cell>
          <cell r="F206">
            <v>0</v>
          </cell>
          <cell r="G206">
            <v>2.0099999999999998</v>
          </cell>
          <cell r="H206">
            <v>1.81</v>
          </cell>
          <cell r="I206">
            <v>1.81</v>
          </cell>
          <cell r="J206">
            <v>0</v>
          </cell>
          <cell r="K206">
            <v>482.22</v>
          </cell>
          <cell r="L206">
            <v>0.05</v>
          </cell>
          <cell r="M206">
            <v>0.05</v>
          </cell>
        </row>
        <row r="207">
          <cell r="E207">
            <v>223</v>
          </cell>
          <cell r="F207">
            <v>0</v>
          </cell>
          <cell r="G207">
            <v>8.18</v>
          </cell>
          <cell r="H207">
            <v>0.95</v>
          </cell>
          <cell r="I207">
            <v>0.95</v>
          </cell>
          <cell r="J207">
            <v>0</v>
          </cell>
          <cell r="K207">
            <v>654.79999999999995</v>
          </cell>
          <cell r="L207">
            <v>0.05</v>
          </cell>
          <cell r="M207">
            <v>0.05</v>
          </cell>
        </row>
        <row r="208">
          <cell r="E208">
            <v>225</v>
          </cell>
          <cell r="F208">
            <v>5.6459999999999999</v>
          </cell>
          <cell r="G208">
            <v>13.61</v>
          </cell>
          <cell r="H208">
            <v>0.7</v>
          </cell>
          <cell r="I208">
            <v>0.7</v>
          </cell>
          <cell r="J208">
            <v>0</v>
          </cell>
          <cell r="K208">
            <v>449.17</v>
          </cell>
          <cell r="L208">
            <v>0.05</v>
          </cell>
          <cell r="M208">
            <v>0.05</v>
          </cell>
        </row>
        <row r="209">
          <cell r="E209">
            <v>227</v>
          </cell>
          <cell r="F209">
            <v>0</v>
          </cell>
          <cell r="G209">
            <v>2.94</v>
          </cell>
          <cell r="H209">
            <v>0.91</v>
          </cell>
          <cell r="I209">
            <v>0.91</v>
          </cell>
          <cell r="J209">
            <v>0</v>
          </cell>
          <cell r="K209">
            <v>682.48</v>
          </cell>
          <cell r="L209">
            <v>0.05</v>
          </cell>
          <cell r="M209">
            <v>0.05</v>
          </cell>
        </row>
        <row r="210">
          <cell r="E210">
            <v>228</v>
          </cell>
          <cell r="F210">
            <v>0</v>
          </cell>
          <cell r="G210">
            <v>23.32</v>
          </cell>
          <cell r="H210">
            <v>0.96</v>
          </cell>
          <cell r="I210">
            <v>0.96</v>
          </cell>
          <cell r="J210">
            <v>0</v>
          </cell>
          <cell r="K210">
            <v>233.24</v>
          </cell>
          <cell r="L210">
            <v>0.05</v>
          </cell>
          <cell r="M210">
            <v>0.05</v>
          </cell>
        </row>
        <row r="211">
          <cell r="E211">
            <v>229</v>
          </cell>
          <cell r="F211">
            <v>0</v>
          </cell>
          <cell r="G211">
            <v>3.61</v>
          </cell>
          <cell r="H211">
            <v>0.76</v>
          </cell>
          <cell r="I211">
            <v>0.76</v>
          </cell>
          <cell r="J211">
            <v>0</v>
          </cell>
          <cell r="K211">
            <v>338.77</v>
          </cell>
          <cell r="L211">
            <v>0.05</v>
          </cell>
          <cell r="M211">
            <v>0.05</v>
          </cell>
        </row>
        <row r="212">
          <cell r="E212">
            <v>230</v>
          </cell>
          <cell r="F212">
            <v>4.5709999999999997</v>
          </cell>
          <cell r="G212">
            <v>6.5</v>
          </cell>
          <cell r="H212">
            <v>1.54</v>
          </cell>
          <cell r="I212">
            <v>1.54</v>
          </cell>
          <cell r="J212">
            <v>0</v>
          </cell>
          <cell r="K212">
            <v>441.98</v>
          </cell>
          <cell r="L212">
            <v>0.05</v>
          </cell>
          <cell r="M212">
            <v>0.05</v>
          </cell>
        </row>
        <row r="213">
          <cell r="E213">
            <v>233</v>
          </cell>
          <cell r="F213">
            <v>0</v>
          </cell>
          <cell r="G213">
            <v>8.51</v>
          </cell>
          <cell r="H213">
            <v>0.69</v>
          </cell>
          <cell r="I213">
            <v>0.69</v>
          </cell>
          <cell r="J213">
            <v>0</v>
          </cell>
          <cell r="K213">
            <v>654.48</v>
          </cell>
          <cell r="L213">
            <v>0.05</v>
          </cell>
          <cell r="M213">
            <v>0.05</v>
          </cell>
        </row>
        <row r="214">
          <cell r="E214">
            <v>234</v>
          </cell>
          <cell r="F214">
            <v>5.673</v>
          </cell>
          <cell r="G214">
            <v>144.96</v>
          </cell>
          <cell r="H214">
            <v>0.82</v>
          </cell>
          <cell r="I214">
            <v>0.82</v>
          </cell>
          <cell r="J214">
            <v>0</v>
          </cell>
          <cell r="K214">
            <v>12562.92</v>
          </cell>
          <cell r="L214">
            <v>0.05</v>
          </cell>
          <cell r="M214">
            <v>0.05</v>
          </cell>
        </row>
        <row r="215">
          <cell r="E215">
            <v>235</v>
          </cell>
          <cell r="F215">
            <v>0</v>
          </cell>
          <cell r="G215">
            <v>10.76</v>
          </cell>
          <cell r="H215">
            <v>0.74</v>
          </cell>
          <cell r="I215">
            <v>0.74</v>
          </cell>
          <cell r="J215">
            <v>0</v>
          </cell>
          <cell r="K215">
            <v>473.47</v>
          </cell>
          <cell r="L215">
            <v>0.05</v>
          </cell>
          <cell r="M215">
            <v>0.05</v>
          </cell>
        </row>
        <row r="216">
          <cell r="E216">
            <v>238</v>
          </cell>
          <cell r="F216">
            <v>1.978</v>
          </cell>
          <cell r="G216">
            <v>68.72</v>
          </cell>
          <cell r="H216">
            <v>6.61</v>
          </cell>
          <cell r="I216">
            <v>6.61</v>
          </cell>
          <cell r="J216">
            <v>0</v>
          </cell>
          <cell r="K216">
            <v>1030.79</v>
          </cell>
          <cell r="L216">
            <v>0.05</v>
          </cell>
          <cell r="M216">
            <v>0.05</v>
          </cell>
        </row>
        <row r="217">
          <cell r="E217">
            <v>240</v>
          </cell>
          <cell r="F217">
            <v>5.2990000000000004</v>
          </cell>
          <cell r="G217">
            <v>78</v>
          </cell>
          <cell r="H217">
            <v>0.61</v>
          </cell>
          <cell r="I217">
            <v>0.61</v>
          </cell>
          <cell r="J217">
            <v>0</v>
          </cell>
          <cell r="K217">
            <v>584.99</v>
          </cell>
          <cell r="L217">
            <v>0.05</v>
          </cell>
          <cell r="M217">
            <v>0.05</v>
          </cell>
        </row>
        <row r="218">
          <cell r="E218">
            <v>243</v>
          </cell>
          <cell r="F218">
            <v>0</v>
          </cell>
          <cell r="G218">
            <v>38.450000000000003</v>
          </cell>
          <cell r="H218">
            <v>0.82</v>
          </cell>
          <cell r="I218">
            <v>0.82</v>
          </cell>
          <cell r="J218">
            <v>0</v>
          </cell>
          <cell r="K218">
            <v>3588.89</v>
          </cell>
          <cell r="L218">
            <v>0.05</v>
          </cell>
          <cell r="M218">
            <v>0.05</v>
          </cell>
        </row>
        <row r="219">
          <cell r="E219">
            <v>244</v>
          </cell>
          <cell r="F219">
            <v>2.4900000000000002</v>
          </cell>
          <cell r="G219">
            <v>26.86</v>
          </cell>
          <cell r="H219">
            <v>1.85</v>
          </cell>
          <cell r="I219">
            <v>1.85</v>
          </cell>
          <cell r="J219">
            <v>0</v>
          </cell>
          <cell r="K219">
            <v>8087.35</v>
          </cell>
          <cell r="L219">
            <v>0.05</v>
          </cell>
          <cell r="M219">
            <v>0.05</v>
          </cell>
        </row>
        <row r="220">
          <cell r="E220">
            <v>245</v>
          </cell>
          <cell r="F220">
            <v>0</v>
          </cell>
          <cell r="G220">
            <v>7.54</v>
          </cell>
          <cell r="H220">
            <v>0.77</v>
          </cell>
          <cell r="I220">
            <v>0.77</v>
          </cell>
          <cell r="J220">
            <v>0</v>
          </cell>
          <cell r="K220">
            <v>3173.4</v>
          </cell>
          <cell r="L220">
            <v>0.05</v>
          </cell>
          <cell r="M220">
            <v>0.05</v>
          </cell>
        </row>
        <row r="221">
          <cell r="E221">
            <v>246</v>
          </cell>
          <cell r="F221">
            <v>1.9330000000000001</v>
          </cell>
          <cell r="G221">
            <v>36348.83</v>
          </cell>
          <cell r="H221">
            <v>0.7</v>
          </cell>
          <cell r="I221">
            <v>0.7</v>
          </cell>
          <cell r="J221">
            <v>0</v>
          </cell>
          <cell r="K221">
            <v>0</v>
          </cell>
          <cell r="L221">
            <v>0</v>
          </cell>
          <cell r="M221">
            <v>0</v>
          </cell>
        </row>
        <row r="222">
          <cell r="E222">
            <v>247</v>
          </cell>
          <cell r="F222">
            <v>0</v>
          </cell>
          <cell r="G222">
            <v>1.88</v>
          </cell>
          <cell r="H222">
            <v>3.44</v>
          </cell>
          <cell r="I222">
            <v>3.44</v>
          </cell>
          <cell r="J222">
            <v>0</v>
          </cell>
          <cell r="K222">
            <v>82.79</v>
          </cell>
          <cell r="L222">
            <v>0.05</v>
          </cell>
          <cell r="M222">
            <v>0.05</v>
          </cell>
        </row>
        <row r="223">
          <cell r="E223">
            <v>248</v>
          </cell>
          <cell r="F223">
            <v>0</v>
          </cell>
          <cell r="G223">
            <v>32.26</v>
          </cell>
          <cell r="H223">
            <v>0.81</v>
          </cell>
          <cell r="I223">
            <v>0.81</v>
          </cell>
          <cell r="J223">
            <v>0</v>
          </cell>
          <cell r="K223">
            <v>52.42</v>
          </cell>
          <cell r="L223">
            <v>0.05</v>
          </cell>
          <cell r="M223">
            <v>0.05</v>
          </cell>
        </row>
        <row r="224">
          <cell r="E224">
            <v>249</v>
          </cell>
          <cell r="F224">
            <v>0</v>
          </cell>
          <cell r="G224">
            <v>1.66</v>
          </cell>
          <cell r="H224">
            <v>0.9</v>
          </cell>
          <cell r="I224">
            <v>0.9</v>
          </cell>
          <cell r="J224">
            <v>0</v>
          </cell>
          <cell r="K224">
            <v>83.01</v>
          </cell>
          <cell r="L224">
            <v>0.05</v>
          </cell>
          <cell r="M224">
            <v>0.05</v>
          </cell>
        </row>
        <row r="225">
          <cell r="E225">
            <v>250</v>
          </cell>
          <cell r="F225">
            <v>0</v>
          </cell>
          <cell r="G225">
            <v>23.19</v>
          </cell>
          <cell r="H225">
            <v>0.65</v>
          </cell>
          <cell r="I225">
            <v>0.65</v>
          </cell>
          <cell r="J225">
            <v>0</v>
          </cell>
          <cell r="K225">
            <v>1112.94</v>
          </cell>
          <cell r="L225">
            <v>0.05</v>
          </cell>
          <cell r="M225">
            <v>0.05</v>
          </cell>
        </row>
        <row r="226">
          <cell r="E226">
            <v>251</v>
          </cell>
          <cell r="F226">
            <v>0</v>
          </cell>
          <cell r="G226">
            <v>417.31</v>
          </cell>
          <cell r="H226">
            <v>0.97</v>
          </cell>
          <cell r="I226">
            <v>0.97</v>
          </cell>
          <cell r="J226">
            <v>0</v>
          </cell>
          <cell r="K226">
            <v>3497.06</v>
          </cell>
          <cell r="L226">
            <v>0.05</v>
          </cell>
          <cell r="M226">
            <v>0.05</v>
          </cell>
        </row>
        <row r="227">
          <cell r="E227">
            <v>252</v>
          </cell>
          <cell r="F227">
            <v>0</v>
          </cell>
          <cell r="G227">
            <v>3.88</v>
          </cell>
          <cell r="H227">
            <v>1.44</v>
          </cell>
          <cell r="I227">
            <v>1.44</v>
          </cell>
          <cell r="J227">
            <v>0</v>
          </cell>
          <cell r="K227">
            <v>1493.51</v>
          </cell>
          <cell r="L227">
            <v>0.05</v>
          </cell>
          <cell r="M227">
            <v>0.05</v>
          </cell>
        </row>
        <row r="228">
          <cell r="E228">
            <v>253</v>
          </cell>
          <cell r="F228">
            <v>1.895</v>
          </cell>
          <cell r="G228">
            <v>8.51</v>
          </cell>
          <cell r="H228">
            <v>3.98</v>
          </cell>
          <cell r="I228">
            <v>3.98</v>
          </cell>
          <cell r="J228">
            <v>0</v>
          </cell>
          <cell r="K228">
            <v>4821.17</v>
          </cell>
          <cell r="L228">
            <v>0.05</v>
          </cell>
          <cell r="M228">
            <v>0.05</v>
          </cell>
        </row>
        <row r="229">
          <cell r="E229">
            <v>254</v>
          </cell>
          <cell r="F229">
            <v>5.7030000000000003</v>
          </cell>
          <cell r="G229">
            <v>4.93</v>
          </cell>
          <cell r="H229">
            <v>1.1000000000000001</v>
          </cell>
          <cell r="I229">
            <v>1.1000000000000001</v>
          </cell>
          <cell r="J229">
            <v>0</v>
          </cell>
          <cell r="K229">
            <v>443.56</v>
          </cell>
          <cell r="L229">
            <v>0.05</v>
          </cell>
          <cell r="M229">
            <v>0.05</v>
          </cell>
        </row>
        <row r="230">
          <cell r="E230">
            <v>255</v>
          </cell>
          <cell r="F230">
            <v>4.6189999999999998</v>
          </cell>
          <cell r="G230">
            <v>3.11</v>
          </cell>
          <cell r="H230">
            <v>1.07</v>
          </cell>
          <cell r="I230">
            <v>1.07</v>
          </cell>
          <cell r="J230">
            <v>0</v>
          </cell>
          <cell r="K230">
            <v>445.38</v>
          </cell>
          <cell r="L230">
            <v>0.05</v>
          </cell>
          <cell r="M230">
            <v>0.05</v>
          </cell>
        </row>
        <row r="231">
          <cell r="E231">
            <v>256</v>
          </cell>
          <cell r="F231">
            <v>2.4380000000000002</v>
          </cell>
          <cell r="G231">
            <v>2.48</v>
          </cell>
          <cell r="H231">
            <v>4.2699999999999996</v>
          </cell>
          <cell r="I231">
            <v>4.2699999999999996</v>
          </cell>
          <cell r="J231">
            <v>0</v>
          </cell>
          <cell r="K231">
            <v>446.01</v>
          </cell>
          <cell r="L231">
            <v>0.05</v>
          </cell>
          <cell r="M231">
            <v>0.05</v>
          </cell>
        </row>
        <row r="232">
          <cell r="E232">
            <v>257</v>
          </cell>
          <cell r="F232">
            <v>5.5179999999999998</v>
          </cell>
          <cell r="G232">
            <v>50.44</v>
          </cell>
          <cell r="H232">
            <v>0.65</v>
          </cell>
          <cell r="I232">
            <v>0.65</v>
          </cell>
          <cell r="J232">
            <v>0</v>
          </cell>
          <cell r="K232">
            <v>687.81</v>
          </cell>
          <cell r="L232">
            <v>0.05</v>
          </cell>
          <cell r="M232">
            <v>0.05</v>
          </cell>
        </row>
        <row r="233">
          <cell r="E233">
            <v>258</v>
          </cell>
          <cell r="F233">
            <v>2.4580000000000002</v>
          </cell>
          <cell r="G233">
            <v>17.37</v>
          </cell>
          <cell r="H233">
            <v>2</v>
          </cell>
          <cell r="I233">
            <v>2</v>
          </cell>
          <cell r="J233">
            <v>0</v>
          </cell>
          <cell r="K233">
            <v>7380.67</v>
          </cell>
          <cell r="L233">
            <v>0.05</v>
          </cell>
          <cell r="M233">
            <v>0.05</v>
          </cell>
        </row>
        <row r="234">
          <cell r="E234">
            <v>260</v>
          </cell>
          <cell r="F234">
            <v>2.44</v>
          </cell>
          <cell r="G234">
            <v>108.54</v>
          </cell>
          <cell r="H234">
            <v>0.69</v>
          </cell>
          <cell r="I234">
            <v>0.69</v>
          </cell>
          <cell r="J234">
            <v>0</v>
          </cell>
          <cell r="K234">
            <v>13160.05</v>
          </cell>
          <cell r="L234">
            <v>0.05</v>
          </cell>
          <cell r="M234">
            <v>0.05</v>
          </cell>
        </row>
        <row r="235">
          <cell r="E235">
            <v>262</v>
          </cell>
          <cell r="F235">
            <v>0</v>
          </cell>
          <cell r="G235">
            <v>16.170000000000002</v>
          </cell>
          <cell r="H235">
            <v>0.68</v>
          </cell>
          <cell r="I235">
            <v>0.68</v>
          </cell>
          <cell r="J235">
            <v>0</v>
          </cell>
          <cell r="K235">
            <v>646.80999999999995</v>
          </cell>
          <cell r="L235">
            <v>0.05</v>
          </cell>
          <cell r="M235">
            <v>0.05</v>
          </cell>
        </row>
        <row r="236">
          <cell r="E236">
            <v>264</v>
          </cell>
          <cell r="F236">
            <v>0</v>
          </cell>
          <cell r="G236">
            <v>1.91</v>
          </cell>
          <cell r="H236">
            <v>0.95</v>
          </cell>
          <cell r="I236">
            <v>0.95</v>
          </cell>
          <cell r="J236">
            <v>0</v>
          </cell>
          <cell r="K236">
            <v>446.57</v>
          </cell>
          <cell r="L236">
            <v>0.05</v>
          </cell>
          <cell r="M236">
            <v>0.05</v>
          </cell>
        </row>
        <row r="237">
          <cell r="E237">
            <v>265</v>
          </cell>
          <cell r="F237">
            <v>4.6390000000000002</v>
          </cell>
          <cell r="G237">
            <v>11.35</v>
          </cell>
          <cell r="H237">
            <v>1.18</v>
          </cell>
          <cell r="I237">
            <v>1.18</v>
          </cell>
          <cell r="J237">
            <v>0</v>
          </cell>
          <cell r="K237">
            <v>454.07</v>
          </cell>
          <cell r="L237">
            <v>0.05</v>
          </cell>
          <cell r="M237">
            <v>0.05</v>
          </cell>
        </row>
        <row r="238">
          <cell r="E238">
            <v>266</v>
          </cell>
          <cell r="F238">
            <v>1.88</v>
          </cell>
          <cell r="G238">
            <v>50.54</v>
          </cell>
          <cell r="H238">
            <v>0.95</v>
          </cell>
          <cell r="I238">
            <v>0.95</v>
          </cell>
          <cell r="J238">
            <v>0</v>
          </cell>
          <cell r="K238">
            <v>2021.75</v>
          </cell>
          <cell r="L238">
            <v>0.05</v>
          </cell>
          <cell r="M238">
            <v>0.05</v>
          </cell>
        </row>
        <row r="239">
          <cell r="E239">
            <v>269</v>
          </cell>
          <cell r="F239">
            <v>0</v>
          </cell>
          <cell r="G239">
            <v>0.97</v>
          </cell>
          <cell r="H239">
            <v>1.3</v>
          </cell>
          <cell r="I239">
            <v>1.3</v>
          </cell>
          <cell r="J239">
            <v>0</v>
          </cell>
          <cell r="K239">
            <v>519.01</v>
          </cell>
          <cell r="L239">
            <v>0.05</v>
          </cell>
          <cell r="M239">
            <v>0.05</v>
          </cell>
        </row>
        <row r="240">
          <cell r="E240">
            <v>270</v>
          </cell>
          <cell r="F240">
            <v>1.88</v>
          </cell>
          <cell r="G240">
            <v>6.85</v>
          </cell>
          <cell r="H240">
            <v>0.95</v>
          </cell>
          <cell r="I240">
            <v>0.95</v>
          </cell>
          <cell r="J240">
            <v>0</v>
          </cell>
          <cell r="K240">
            <v>441.63</v>
          </cell>
          <cell r="L240">
            <v>0.05</v>
          </cell>
          <cell r="M240">
            <v>0.05</v>
          </cell>
        </row>
        <row r="241">
          <cell r="E241">
            <v>271</v>
          </cell>
          <cell r="F241">
            <v>0</v>
          </cell>
          <cell r="G241">
            <v>10.89</v>
          </cell>
          <cell r="H241">
            <v>1.81</v>
          </cell>
          <cell r="I241">
            <v>1.81</v>
          </cell>
          <cell r="J241">
            <v>0</v>
          </cell>
          <cell r="K241">
            <v>1088.6300000000001</v>
          </cell>
          <cell r="L241">
            <v>0.05</v>
          </cell>
          <cell r="M241">
            <v>0.05</v>
          </cell>
        </row>
        <row r="242">
          <cell r="E242">
            <v>272</v>
          </cell>
          <cell r="F242">
            <v>0</v>
          </cell>
          <cell r="G242">
            <v>123.65</v>
          </cell>
          <cell r="H242">
            <v>0.77</v>
          </cell>
          <cell r="I242">
            <v>0.77</v>
          </cell>
          <cell r="J242">
            <v>0</v>
          </cell>
          <cell r="K242">
            <v>9892.35</v>
          </cell>
          <cell r="L242">
            <v>0.05</v>
          </cell>
          <cell r="M242">
            <v>0.05</v>
          </cell>
        </row>
        <row r="243">
          <cell r="E243">
            <v>275</v>
          </cell>
          <cell r="F243">
            <v>4.5949999999999998</v>
          </cell>
          <cell r="G243">
            <v>14.93</v>
          </cell>
          <cell r="H243">
            <v>0.88</v>
          </cell>
          <cell r="I243">
            <v>0.88</v>
          </cell>
          <cell r="J243">
            <v>0</v>
          </cell>
          <cell r="K243">
            <v>1227.58</v>
          </cell>
          <cell r="L243">
            <v>0.05</v>
          </cell>
          <cell r="M243">
            <v>0.05</v>
          </cell>
        </row>
        <row r="244">
          <cell r="E244">
            <v>276</v>
          </cell>
          <cell r="F244">
            <v>4.9349999999999996</v>
          </cell>
          <cell r="G244">
            <v>10.46</v>
          </cell>
          <cell r="H244">
            <v>0.61</v>
          </cell>
          <cell r="I244">
            <v>0.61</v>
          </cell>
          <cell r="J244">
            <v>0</v>
          </cell>
          <cell r="K244">
            <v>246.1</v>
          </cell>
          <cell r="L244">
            <v>0.05</v>
          </cell>
          <cell r="M244">
            <v>0.05</v>
          </cell>
        </row>
        <row r="245">
          <cell r="E245">
            <v>277</v>
          </cell>
          <cell r="F245">
            <v>0.628</v>
          </cell>
          <cell r="G245">
            <v>5.36</v>
          </cell>
          <cell r="H245">
            <v>1.26</v>
          </cell>
          <cell r="I245">
            <v>1.26</v>
          </cell>
          <cell r="J245">
            <v>0</v>
          </cell>
          <cell r="K245">
            <v>443.12</v>
          </cell>
          <cell r="L245">
            <v>0.05</v>
          </cell>
          <cell r="M245">
            <v>0.05</v>
          </cell>
        </row>
        <row r="246">
          <cell r="E246">
            <v>279</v>
          </cell>
          <cell r="F246">
            <v>4.5919999999999996</v>
          </cell>
          <cell r="G246">
            <v>12.54</v>
          </cell>
          <cell r="H246">
            <v>1.55</v>
          </cell>
          <cell r="I246">
            <v>1.55</v>
          </cell>
          <cell r="J246">
            <v>0</v>
          </cell>
          <cell r="K246">
            <v>725.71</v>
          </cell>
          <cell r="L246">
            <v>0.05</v>
          </cell>
          <cell r="M246">
            <v>0.05</v>
          </cell>
        </row>
        <row r="247">
          <cell r="E247">
            <v>280</v>
          </cell>
          <cell r="F247">
            <v>5.65</v>
          </cell>
          <cell r="G247">
            <v>3.68</v>
          </cell>
          <cell r="H247">
            <v>0.92</v>
          </cell>
          <cell r="I247">
            <v>0.92</v>
          </cell>
          <cell r="J247">
            <v>0</v>
          </cell>
          <cell r="K247">
            <v>552.04999999999995</v>
          </cell>
          <cell r="L247">
            <v>0.05</v>
          </cell>
          <cell r="M247">
            <v>0.05</v>
          </cell>
        </row>
        <row r="248">
          <cell r="E248">
            <v>281</v>
          </cell>
          <cell r="F248">
            <v>0</v>
          </cell>
          <cell r="G248">
            <v>14861.29</v>
          </cell>
          <cell r="H248">
            <v>1.77</v>
          </cell>
          <cell r="I248">
            <v>1.77</v>
          </cell>
          <cell r="J248">
            <v>0</v>
          </cell>
          <cell r="K248">
            <v>0</v>
          </cell>
          <cell r="L248">
            <v>0</v>
          </cell>
          <cell r="M248">
            <v>0</v>
          </cell>
        </row>
        <row r="249">
          <cell r="E249">
            <v>282</v>
          </cell>
          <cell r="F249">
            <v>0</v>
          </cell>
          <cell r="G249">
            <v>16.5</v>
          </cell>
          <cell r="H249">
            <v>1.81</v>
          </cell>
          <cell r="I249">
            <v>1.81</v>
          </cell>
          <cell r="J249">
            <v>0</v>
          </cell>
          <cell r="K249">
            <v>240.06</v>
          </cell>
          <cell r="L249">
            <v>0.05</v>
          </cell>
          <cell r="M249">
            <v>0.05</v>
          </cell>
        </row>
        <row r="250">
          <cell r="E250">
            <v>283</v>
          </cell>
          <cell r="F250">
            <v>5.3150000000000004</v>
          </cell>
          <cell r="G250">
            <v>22.49</v>
          </cell>
          <cell r="H250">
            <v>0.66</v>
          </cell>
          <cell r="I250">
            <v>0.66</v>
          </cell>
          <cell r="J250">
            <v>0</v>
          </cell>
          <cell r="K250">
            <v>787.25</v>
          </cell>
          <cell r="L250">
            <v>0.05</v>
          </cell>
          <cell r="M250">
            <v>0.05</v>
          </cell>
        </row>
        <row r="251">
          <cell r="E251">
            <v>284</v>
          </cell>
          <cell r="F251">
            <v>4.8869999999999996</v>
          </cell>
          <cell r="G251">
            <v>10.75</v>
          </cell>
          <cell r="H251">
            <v>0.62</v>
          </cell>
          <cell r="I251">
            <v>0.62</v>
          </cell>
          <cell r="J251">
            <v>0</v>
          </cell>
          <cell r="K251">
            <v>245.81</v>
          </cell>
          <cell r="L251">
            <v>0.05</v>
          </cell>
          <cell r="M251">
            <v>0.05</v>
          </cell>
        </row>
        <row r="252">
          <cell r="E252">
            <v>286</v>
          </cell>
          <cell r="F252">
            <v>4.5919999999999996</v>
          </cell>
          <cell r="G252">
            <v>17.98</v>
          </cell>
          <cell r="H252">
            <v>2.5</v>
          </cell>
          <cell r="I252">
            <v>2.5</v>
          </cell>
          <cell r="J252">
            <v>0</v>
          </cell>
          <cell r="K252">
            <v>719.24</v>
          </cell>
          <cell r="L252">
            <v>0.05</v>
          </cell>
          <cell r="M252">
            <v>0.05</v>
          </cell>
        </row>
        <row r="253">
          <cell r="E253">
            <v>291</v>
          </cell>
          <cell r="F253">
            <v>0</v>
          </cell>
          <cell r="G253">
            <v>4.54</v>
          </cell>
          <cell r="H253">
            <v>0.71</v>
          </cell>
          <cell r="I253">
            <v>0.71</v>
          </cell>
          <cell r="J253">
            <v>0</v>
          </cell>
          <cell r="K253">
            <v>252.03</v>
          </cell>
          <cell r="L253">
            <v>0.05</v>
          </cell>
          <cell r="M253">
            <v>0.05</v>
          </cell>
        </row>
        <row r="254">
          <cell r="E254">
            <v>292</v>
          </cell>
          <cell r="F254">
            <v>5.673</v>
          </cell>
          <cell r="G254">
            <v>17.739999999999998</v>
          </cell>
          <cell r="H254">
            <v>0.95</v>
          </cell>
          <cell r="I254">
            <v>0.95</v>
          </cell>
          <cell r="J254">
            <v>0</v>
          </cell>
          <cell r="K254">
            <v>645.24</v>
          </cell>
          <cell r="L254">
            <v>0.05</v>
          </cell>
          <cell r="M254">
            <v>0.05</v>
          </cell>
        </row>
        <row r="255">
          <cell r="E255">
            <v>293</v>
          </cell>
          <cell r="F255">
            <v>0</v>
          </cell>
          <cell r="G255">
            <v>5.54</v>
          </cell>
          <cell r="H255">
            <v>0.57999999999999996</v>
          </cell>
          <cell r="I255">
            <v>0.57999999999999996</v>
          </cell>
          <cell r="J255">
            <v>0</v>
          </cell>
          <cell r="K255">
            <v>442.95</v>
          </cell>
          <cell r="L255">
            <v>0.05</v>
          </cell>
          <cell r="M255">
            <v>0.05</v>
          </cell>
        </row>
        <row r="256">
          <cell r="E256">
            <v>294</v>
          </cell>
          <cell r="F256">
            <v>0</v>
          </cell>
          <cell r="G256">
            <v>16.170000000000002</v>
          </cell>
          <cell r="H256">
            <v>0.66</v>
          </cell>
          <cell r="I256">
            <v>0.66</v>
          </cell>
          <cell r="J256">
            <v>0</v>
          </cell>
          <cell r="K256">
            <v>646.80999999999995</v>
          </cell>
          <cell r="L256">
            <v>0.05</v>
          </cell>
          <cell r="M256">
            <v>0.05</v>
          </cell>
        </row>
        <row r="257">
          <cell r="E257">
            <v>295</v>
          </cell>
          <cell r="F257">
            <v>0</v>
          </cell>
          <cell r="G257">
            <v>34.74</v>
          </cell>
          <cell r="H257">
            <v>0.82</v>
          </cell>
          <cell r="I257">
            <v>0.82</v>
          </cell>
          <cell r="J257">
            <v>0</v>
          </cell>
          <cell r="K257">
            <v>1462.64</v>
          </cell>
          <cell r="L257">
            <v>0.05</v>
          </cell>
          <cell r="M257">
            <v>0.05</v>
          </cell>
        </row>
        <row r="258">
          <cell r="E258">
            <v>296</v>
          </cell>
          <cell r="F258">
            <v>0</v>
          </cell>
          <cell r="G258">
            <v>21.43</v>
          </cell>
          <cell r="H258">
            <v>2.84</v>
          </cell>
          <cell r="I258">
            <v>2.84</v>
          </cell>
          <cell r="J258">
            <v>0</v>
          </cell>
          <cell r="K258">
            <v>2376.39</v>
          </cell>
          <cell r="L258">
            <v>0.05</v>
          </cell>
          <cell r="M258">
            <v>0.05</v>
          </cell>
        </row>
        <row r="259">
          <cell r="E259">
            <v>300</v>
          </cell>
          <cell r="F259">
            <v>0</v>
          </cell>
          <cell r="G259">
            <v>1.28</v>
          </cell>
          <cell r="H259">
            <v>1.62</v>
          </cell>
          <cell r="I259">
            <v>1.62</v>
          </cell>
          <cell r="J259">
            <v>0</v>
          </cell>
          <cell r="K259">
            <v>255.29</v>
          </cell>
          <cell r="L259">
            <v>0.05</v>
          </cell>
          <cell r="M259">
            <v>0.05</v>
          </cell>
        </row>
        <row r="260">
          <cell r="E260">
            <v>301</v>
          </cell>
          <cell r="F260">
            <v>0</v>
          </cell>
          <cell r="G260">
            <v>1.28</v>
          </cell>
          <cell r="H260">
            <v>1.4</v>
          </cell>
          <cell r="I260">
            <v>1.4</v>
          </cell>
          <cell r="J260">
            <v>0</v>
          </cell>
          <cell r="K260">
            <v>255.29</v>
          </cell>
          <cell r="L260">
            <v>0.05</v>
          </cell>
          <cell r="M260">
            <v>0.05</v>
          </cell>
        </row>
        <row r="261">
          <cell r="E261">
            <v>303</v>
          </cell>
          <cell r="F261">
            <v>2.4649999999999999</v>
          </cell>
          <cell r="G261">
            <v>5.37</v>
          </cell>
          <cell r="H261">
            <v>0.95</v>
          </cell>
          <cell r="I261">
            <v>0.95</v>
          </cell>
          <cell r="J261">
            <v>0</v>
          </cell>
          <cell r="K261">
            <v>443.11</v>
          </cell>
          <cell r="L261">
            <v>0.05</v>
          </cell>
          <cell r="M261">
            <v>0.05</v>
          </cell>
        </row>
        <row r="262">
          <cell r="E262">
            <v>304</v>
          </cell>
          <cell r="F262">
            <v>0</v>
          </cell>
          <cell r="G262">
            <v>40.020000000000003</v>
          </cell>
          <cell r="H262">
            <v>0.68</v>
          </cell>
          <cell r="I262">
            <v>0.68</v>
          </cell>
          <cell r="J262">
            <v>0</v>
          </cell>
          <cell r="K262">
            <v>1818.63</v>
          </cell>
          <cell r="L262">
            <v>0.05</v>
          </cell>
          <cell r="M262">
            <v>0.05</v>
          </cell>
        </row>
        <row r="263">
          <cell r="E263">
            <v>305</v>
          </cell>
          <cell r="F263">
            <v>5.6619999999999999</v>
          </cell>
          <cell r="G263">
            <v>8.7899999999999991</v>
          </cell>
          <cell r="H263">
            <v>1.1599999999999999</v>
          </cell>
          <cell r="I263">
            <v>1.1599999999999999</v>
          </cell>
          <cell r="J263">
            <v>0</v>
          </cell>
          <cell r="K263">
            <v>439.69</v>
          </cell>
          <cell r="L263">
            <v>0.05</v>
          </cell>
          <cell r="M263">
            <v>0.05</v>
          </cell>
        </row>
        <row r="264">
          <cell r="E264">
            <v>306</v>
          </cell>
          <cell r="F264">
            <v>0</v>
          </cell>
          <cell r="G264">
            <v>513.13</v>
          </cell>
          <cell r="H264">
            <v>0.68</v>
          </cell>
          <cell r="I264">
            <v>0.68</v>
          </cell>
          <cell r="J264">
            <v>0</v>
          </cell>
          <cell r="K264">
            <v>0</v>
          </cell>
          <cell r="L264">
            <v>0</v>
          </cell>
          <cell r="M264">
            <v>0</v>
          </cell>
        </row>
        <row r="265">
          <cell r="E265">
            <v>308</v>
          </cell>
          <cell r="F265">
            <v>5.673</v>
          </cell>
          <cell r="G265">
            <v>47.79</v>
          </cell>
          <cell r="H265">
            <v>1.36</v>
          </cell>
          <cell r="I265">
            <v>1.36</v>
          </cell>
          <cell r="J265">
            <v>0</v>
          </cell>
          <cell r="K265">
            <v>1194.72</v>
          </cell>
          <cell r="L265">
            <v>0.05</v>
          </cell>
          <cell r="M265">
            <v>0.05</v>
          </cell>
        </row>
        <row r="266">
          <cell r="E266">
            <v>311</v>
          </cell>
          <cell r="F266">
            <v>4.4669999999999996</v>
          </cell>
          <cell r="G266">
            <v>27.87</v>
          </cell>
          <cell r="H266">
            <v>0.61</v>
          </cell>
          <cell r="I266">
            <v>0.61</v>
          </cell>
          <cell r="J266">
            <v>0</v>
          </cell>
          <cell r="K266">
            <v>420.61</v>
          </cell>
          <cell r="L266">
            <v>0.05</v>
          </cell>
          <cell r="M266">
            <v>0.05</v>
          </cell>
        </row>
        <row r="267">
          <cell r="E267">
            <v>312</v>
          </cell>
          <cell r="F267">
            <v>1.877</v>
          </cell>
          <cell r="G267">
            <v>22.42</v>
          </cell>
          <cell r="H267">
            <v>1.3</v>
          </cell>
          <cell r="I267">
            <v>1.3</v>
          </cell>
          <cell r="J267">
            <v>0</v>
          </cell>
          <cell r="K267">
            <v>426.06</v>
          </cell>
          <cell r="L267">
            <v>0.05</v>
          </cell>
          <cell r="M267">
            <v>0.05</v>
          </cell>
        </row>
        <row r="268">
          <cell r="E268">
            <v>313</v>
          </cell>
          <cell r="F268">
            <v>1.877</v>
          </cell>
          <cell r="G268">
            <v>2.92</v>
          </cell>
          <cell r="H268">
            <v>1.55</v>
          </cell>
          <cell r="I268">
            <v>1.55</v>
          </cell>
          <cell r="J268">
            <v>0</v>
          </cell>
          <cell r="K268">
            <v>251.4</v>
          </cell>
          <cell r="L268">
            <v>0.05</v>
          </cell>
          <cell r="M268">
            <v>0.05</v>
          </cell>
        </row>
        <row r="269">
          <cell r="E269">
            <v>316</v>
          </cell>
          <cell r="F269">
            <v>2.4649999999999999</v>
          </cell>
          <cell r="G269">
            <v>4.12</v>
          </cell>
          <cell r="H269">
            <v>0.95</v>
          </cell>
          <cell r="I269">
            <v>0.95</v>
          </cell>
          <cell r="J269">
            <v>0</v>
          </cell>
          <cell r="K269">
            <v>658.87</v>
          </cell>
          <cell r="L269">
            <v>0.05</v>
          </cell>
          <cell r="M269">
            <v>0.05</v>
          </cell>
        </row>
        <row r="270">
          <cell r="E270">
            <v>320</v>
          </cell>
          <cell r="F270">
            <v>0</v>
          </cell>
          <cell r="G270">
            <v>5.32</v>
          </cell>
          <cell r="H270">
            <v>0.57999999999999996</v>
          </cell>
          <cell r="I270">
            <v>0.57999999999999996</v>
          </cell>
          <cell r="J270">
            <v>0</v>
          </cell>
          <cell r="K270">
            <v>443.17</v>
          </cell>
          <cell r="L270">
            <v>0.05</v>
          </cell>
          <cell r="M270">
            <v>0.05</v>
          </cell>
        </row>
        <row r="271">
          <cell r="E271">
            <v>322</v>
          </cell>
          <cell r="F271">
            <v>2.4809999999999999</v>
          </cell>
          <cell r="G271">
            <v>1.65</v>
          </cell>
          <cell r="H271">
            <v>1.54</v>
          </cell>
          <cell r="I271">
            <v>1.54</v>
          </cell>
          <cell r="J271">
            <v>0</v>
          </cell>
          <cell r="K271">
            <v>263.73</v>
          </cell>
          <cell r="L271">
            <v>0.05</v>
          </cell>
          <cell r="M271">
            <v>0.05</v>
          </cell>
        </row>
        <row r="272">
          <cell r="E272">
            <v>325</v>
          </cell>
          <cell r="F272">
            <v>1.88</v>
          </cell>
          <cell r="G272">
            <v>16.59</v>
          </cell>
          <cell r="H272">
            <v>0.95</v>
          </cell>
          <cell r="I272">
            <v>0.95</v>
          </cell>
          <cell r="J272">
            <v>0</v>
          </cell>
          <cell r="K272">
            <v>1368.92</v>
          </cell>
          <cell r="L272">
            <v>0.05</v>
          </cell>
          <cell r="M272">
            <v>0.05</v>
          </cell>
        </row>
        <row r="273">
          <cell r="E273">
            <v>328</v>
          </cell>
          <cell r="F273">
            <v>1.877</v>
          </cell>
          <cell r="G273">
            <v>31.57</v>
          </cell>
          <cell r="H273">
            <v>1.3</v>
          </cell>
          <cell r="I273">
            <v>1.3</v>
          </cell>
          <cell r="J273">
            <v>0</v>
          </cell>
          <cell r="K273">
            <v>631.41</v>
          </cell>
          <cell r="L273">
            <v>0.05</v>
          </cell>
          <cell r="M273">
            <v>0.05</v>
          </cell>
        </row>
        <row r="274">
          <cell r="E274">
            <v>329</v>
          </cell>
          <cell r="F274">
            <v>0</v>
          </cell>
          <cell r="G274">
            <v>23.32</v>
          </cell>
          <cell r="H274">
            <v>0.95</v>
          </cell>
          <cell r="I274">
            <v>0.95</v>
          </cell>
          <cell r="J274">
            <v>0</v>
          </cell>
          <cell r="K274">
            <v>233.24</v>
          </cell>
          <cell r="L274">
            <v>0.05</v>
          </cell>
          <cell r="M274">
            <v>0.05</v>
          </cell>
        </row>
        <row r="275">
          <cell r="E275">
            <v>331</v>
          </cell>
          <cell r="F275">
            <v>2.4649999999999999</v>
          </cell>
          <cell r="G275">
            <v>6.36</v>
          </cell>
          <cell r="H275">
            <v>0.95</v>
          </cell>
          <cell r="I275">
            <v>0.95</v>
          </cell>
          <cell r="J275">
            <v>0</v>
          </cell>
          <cell r="K275">
            <v>1017.89</v>
          </cell>
          <cell r="L275">
            <v>0.05</v>
          </cell>
          <cell r="M275">
            <v>0.05</v>
          </cell>
        </row>
        <row r="276">
          <cell r="E276">
            <v>332</v>
          </cell>
          <cell r="F276">
            <v>0</v>
          </cell>
          <cell r="G276">
            <v>61.83</v>
          </cell>
          <cell r="H276">
            <v>1.3</v>
          </cell>
          <cell r="I276">
            <v>1.3</v>
          </cell>
          <cell r="J276">
            <v>0</v>
          </cell>
          <cell r="K276">
            <v>3709.54</v>
          </cell>
          <cell r="L276">
            <v>0.05</v>
          </cell>
          <cell r="M276">
            <v>0.05</v>
          </cell>
        </row>
        <row r="277">
          <cell r="E277">
            <v>335</v>
          </cell>
          <cell r="F277">
            <v>2.4649999999999999</v>
          </cell>
          <cell r="G277">
            <v>8.02</v>
          </cell>
          <cell r="H277">
            <v>0.95</v>
          </cell>
          <cell r="I277">
            <v>0.95</v>
          </cell>
          <cell r="J277">
            <v>0</v>
          </cell>
          <cell r="K277">
            <v>1016.23</v>
          </cell>
          <cell r="L277">
            <v>0.05</v>
          </cell>
          <cell r="M277">
            <v>0.05</v>
          </cell>
        </row>
        <row r="278">
          <cell r="E278">
            <v>339</v>
          </cell>
          <cell r="F278">
            <v>5.6459999999999999</v>
          </cell>
          <cell r="G278">
            <v>39.36</v>
          </cell>
          <cell r="H278">
            <v>0.73</v>
          </cell>
          <cell r="I278">
            <v>0.73</v>
          </cell>
          <cell r="J278">
            <v>0</v>
          </cell>
          <cell r="K278">
            <v>1711.18</v>
          </cell>
          <cell r="L278">
            <v>0.05</v>
          </cell>
          <cell r="M278">
            <v>0.05</v>
          </cell>
        </row>
        <row r="279">
          <cell r="E279">
            <v>340</v>
          </cell>
          <cell r="F279">
            <v>0</v>
          </cell>
          <cell r="G279">
            <v>3.53</v>
          </cell>
          <cell r="H279">
            <v>0.76</v>
          </cell>
          <cell r="I279">
            <v>0.76</v>
          </cell>
          <cell r="J279">
            <v>0</v>
          </cell>
          <cell r="K279">
            <v>270.38</v>
          </cell>
          <cell r="L279">
            <v>0.05</v>
          </cell>
          <cell r="M279">
            <v>0.05</v>
          </cell>
        </row>
        <row r="280">
          <cell r="E280">
            <v>341</v>
          </cell>
          <cell r="F280">
            <v>0</v>
          </cell>
          <cell r="G280">
            <v>6.26</v>
          </cell>
          <cell r="H280">
            <v>1.04</v>
          </cell>
          <cell r="I280">
            <v>1.04</v>
          </cell>
          <cell r="J280">
            <v>0</v>
          </cell>
          <cell r="K280">
            <v>250.31</v>
          </cell>
          <cell r="L280">
            <v>0.05</v>
          </cell>
          <cell r="M280">
            <v>0.05</v>
          </cell>
        </row>
        <row r="281">
          <cell r="E281">
            <v>342</v>
          </cell>
          <cell r="F281">
            <v>1.8560000000000001</v>
          </cell>
          <cell r="G281">
            <v>9.19</v>
          </cell>
          <cell r="H281">
            <v>0.85</v>
          </cell>
          <cell r="I281">
            <v>0.85</v>
          </cell>
          <cell r="J281">
            <v>0</v>
          </cell>
          <cell r="K281">
            <v>584.52</v>
          </cell>
          <cell r="L281">
            <v>0.05</v>
          </cell>
          <cell r="M281">
            <v>0.05</v>
          </cell>
        </row>
        <row r="282">
          <cell r="E282">
            <v>343</v>
          </cell>
          <cell r="F282">
            <v>0</v>
          </cell>
          <cell r="G282">
            <v>28.93</v>
          </cell>
          <cell r="H282">
            <v>1</v>
          </cell>
          <cell r="I282">
            <v>1</v>
          </cell>
          <cell r="J282">
            <v>0</v>
          </cell>
          <cell r="K282">
            <v>6172.42</v>
          </cell>
          <cell r="L282">
            <v>0.05</v>
          </cell>
          <cell r="M282">
            <v>0.05</v>
          </cell>
        </row>
        <row r="283">
          <cell r="E283">
            <v>344</v>
          </cell>
          <cell r="F283">
            <v>0</v>
          </cell>
          <cell r="G283">
            <v>4.1900000000000004</v>
          </cell>
          <cell r="H283">
            <v>0.79</v>
          </cell>
          <cell r="I283">
            <v>0.79</v>
          </cell>
          <cell r="J283">
            <v>0</v>
          </cell>
          <cell r="K283">
            <v>335.26</v>
          </cell>
          <cell r="L283">
            <v>0.05</v>
          </cell>
          <cell r="M283">
            <v>0.05</v>
          </cell>
        </row>
        <row r="284">
          <cell r="E284">
            <v>345</v>
          </cell>
          <cell r="F284">
            <v>1.48</v>
          </cell>
          <cell r="G284">
            <v>4681.3</v>
          </cell>
          <cell r="H284">
            <v>1.71</v>
          </cell>
          <cell r="I284">
            <v>1.71</v>
          </cell>
          <cell r="J284">
            <v>0</v>
          </cell>
          <cell r="K284">
            <v>0</v>
          </cell>
          <cell r="L284">
            <v>0</v>
          </cell>
          <cell r="M284">
            <v>0</v>
          </cell>
        </row>
        <row r="285">
          <cell r="E285">
            <v>346</v>
          </cell>
          <cell r="F285">
            <v>4.46</v>
          </cell>
          <cell r="G285">
            <v>25.36</v>
          </cell>
          <cell r="H285">
            <v>0.68</v>
          </cell>
          <cell r="I285">
            <v>0.68</v>
          </cell>
          <cell r="J285">
            <v>0</v>
          </cell>
          <cell r="K285">
            <v>1056.6199999999999</v>
          </cell>
          <cell r="L285">
            <v>0.05</v>
          </cell>
          <cell r="M285">
            <v>0.05</v>
          </cell>
        </row>
        <row r="286">
          <cell r="E286">
            <v>347</v>
          </cell>
          <cell r="F286">
            <v>5.633</v>
          </cell>
          <cell r="G286">
            <v>2.79</v>
          </cell>
          <cell r="H286">
            <v>1.05</v>
          </cell>
          <cell r="I286">
            <v>1.05</v>
          </cell>
          <cell r="J286">
            <v>0</v>
          </cell>
          <cell r="K286">
            <v>172.33</v>
          </cell>
          <cell r="L286">
            <v>0.05</v>
          </cell>
          <cell r="M286">
            <v>0.05</v>
          </cell>
        </row>
        <row r="287">
          <cell r="E287">
            <v>348</v>
          </cell>
          <cell r="F287">
            <v>2.468</v>
          </cell>
          <cell r="G287">
            <v>13.18</v>
          </cell>
          <cell r="H287">
            <v>1.66</v>
          </cell>
          <cell r="I287">
            <v>1.66</v>
          </cell>
          <cell r="J287">
            <v>0</v>
          </cell>
          <cell r="K287">
            <v>3479.15</v>
          </cell>
          <cell r="L287">
            <v>0.05</v>
          </cell>
          <cell r="M287">
            <v>0.05</v>
          </cell>
        </row>
        <row r="288">
          <cell r="E288">
            <v>349</v>
          </cell>
          <cell r="F288">
            <v>0</v>
          </cell>
          <cell r="G288">
            <v>213.04</v>
          </cell>
          <cell r="H288">
            <v>0.82</v>
          </cell>
          <cell r="I288">
            <v>0.82</v>
          </cell>
          <cell r="J288">
            <v>0</v>
          </cell>
          <cell r="K288">
            <v>15977.66</v>
          </cell>
          <cell r="L288">
            <v>0.05</v>
          </cell>
          <cell r="M288">
            <v>0.05</v>
          </cell>
        </row>
        <row r="289">
          <cell r="E289">
            <v>350</v>
          </cell>
          <cell r="F289">
            <v>2.4649999999999999</v>
          </cell>
          <cell r="G289">
            <v>2235.92</v>
          </cell>
          <cell r="H289">
            <v>0.92</v>
          </cell>
          <cell r="I289">
            <v>0.92</v>
          </cell>
          <cell r="J289">
            <v>0</v>
          </cell>
          <cell r="K289">
            <v>2235.92</v>
          </cell>
          <cell r="L289">
            <v>0.05</v>
          </cell>
          <cell r="M289">
            <v>0.05</v>
          </cell>
        </row>
        <row r="290">
          <cell r="E290">
            <v>352</v>
          </cell>
          <cell r="F290">
            <v>5.673</v>
          </cell>
          <cell r="G290">
            <v>8.4600000000000009</v>
          </cell>
          <cell r="H290">
            <v>1.36</v>
          </cell>
          <cell r="I290">
            <v>1.36</v>
          </cell>
          <cell r="J290">
            <v>0</v>
          </cell>
          <cell r="K290">
            <v>335</v>
          </cell>
          <cell r="L290">
            <v>0.05</v>
          </cell>
          <cell r="M290">
            <v>0.05</v>
          </cell>
        </row>
        <row r="291">
          <cell r="E291">
            <v>353</v>
          </cell>
          <cell r="F291">
            <v>5.673</v>
          </cell>
          <cell r="G291">
            <v>6.73</v>
          </cell>
          <cell r="H291">
            <v>1.36</v>
          </cell>
          <cell r="I291">
            <v>1.36</v>
          </cell>
          <cell r="J291">
            <v>0</v>
          </cell>
          <cell r="K291">
            <v>336.72</v>
          </cell>
          <cell r="L291">
            <v>0.05</v>
          </cell>
          <cell r="M291">
            <v>0.05</v>
          </cell>
        </row>
        <row r="292">
          <cell r="E292">
            <v>354</v>
          </cell>
          <cell r="F292">
            <v>0</v>
          </cell>
          <cell r="G292">
            <v>7.69</v>
          </cell>
          <cell r="H292">
            <v>0.95</v>
          </cell>
          <cell r="I292">
            <v>0.95</v>
          </cell>
          <cell r="J292">
            <v>0</v>
          </cell>
          <cell r="K292">
            <v>592.19000000000005</v>
          </cell>
          <cell r="L292">
            <v>0.05</v>
          </cell>
          <cell r="M292">
            <v>0.05</v>
          </cell>
        </row>
        <row r="293">
          <cell r="E293">
            <v>356</v>
          </cell>
          <cell r="F293">
            <v>0</v>
          </cell>
          <cell r="G293">
            <v>38.49</v>
          </cell>
          <cell r="H293">
            <v>1.81</v>
          </cell>
          <cell r="I293">
            <v>1.81</v>
          </cell>
          <cell r="J293">
            <v>0</v>
          </cell>
          <cell r="K293">
            <v>1539.8</v>
          </cell>
          <cell r="L293">
            <v>0.05</v>
          </cell>
          <cell r="M293">
            <v>0.05</v>
          </cell>
        </row>
        <row r="294">
          <cell r="E294">
            <v>358</v>
          </cell>
          <cell r="F294">
            <v>5.673</v>
          </cell>
          <cell r="G294">
            <v>2.09</v>
          </cell>
          <cell r="H294">
            <v>0.95</v>
          </cell>
          <cell r="I294">
            <v>0.95</v>
          </cell>
          <cell r="J294">
            <v>0</v>
          </cell>
          <cell r="K294">
            <v>627.36</v>
          </cell>
          <cell r="L294">
            <v>0.05</v>
          </cell>
          <cell r="M294">
            <v>0.05</v>
          </cell>
        </row>
        <row r="295">
          <cell r="E295">
            <v>359</v>
          </cell>
          <cell r="F295">
            <v>0</v>
          </cell>
          <cell r="G295">
            <v>2694.54</v>
          </cell>
          <cell r="H295">
            <v>0.82</v>
          </cell>
          <cell r="I295">
            <v>0.82</v>
          </cell>
          <cell r="J295">
            <v>0</v>
          </cell>
          <cell r="K295">
            <v>8010.81</v>
          </cell>
          <cell r="L295">
            <v>0.05</v>
          </cell>
          <cell r="M295">
            <v>0.05</v>
          </cell>
        </row>
        <row r="296">
          <cell r="E296">
            <v>361</v>
          </cell>
          <cell r="F296">
            <v>0</v>
          </cell>
          <cell r="G296">
            <v>102.76</v>
          </cell>
          <cell r="H296">
            <v>4.8899999999999997</v>
          </cell>
          <cell r="I296">
            <v>4.8899999999999997</v>
          </cell>
          <cell r="J296">
            <v>0</v>
          </cell>
          <cell r="K296">
            <v>9671.27</v>
          </cell>
          <cell r="L296">
            <v>0.05</v>
          </cell>
          <cell r="M296">
            <v>0.05</v>
          </cell>
        </row>
        <row r="297">
          <cell r="E297">
            <v>362</v>
          </cell>
          <cell r="F297">
            <v>0</v>
          </cell>
          <cell r="G297">
            <v>138.96</v>
          </cell>
          <cell r="H297">
            <v>1.41</v>
          </cell>
          <cell r="I297">
            <v>1.41</v>
          </cell>
          <cell r="J297">
            <v>0</v>
          </cell>
          <cell r="K297">
            <v>11443.69</v>
          </cell>
          <cell r="L297">
            <v>0.05</v>
          </cell>
          <cell r="M297">
            <v>0.05</v>
          </cell>
        </row>
        <row r="298">
          <cell r="E298">
            <v>363</v>
          </cell>
          <cell r="F298">
            <v>0</v>
          </cell>
          <cell r="G298">
            <v>5.0599999999999996</v>
          </cell>
          <cell r="H298">
            <v>0.95</v>
          </cell>
          <cell r="I298">
            <v>0.95</v>
          </cell>
          <cell r="J298">
            <v>0</v>
          </cell>
          <cell r="K298">
            <v>607.12</v>
          </cell>
          <cell r="L298">
            <v>0.05</v>
          </cell>
          <cell r="M298">
            <v>0.05</v>
          </cell>
        </row>
        <row r="299">
          <cell r="E299">
            <v>365</v>
          </cell>
          <cell r="F299">
            <v>2.7789999999999999</v>
          </cell>
          <cell r="G299">
            <v>5.24</v>
          </cell>
          <cell r="H299">
            <v>0.95</v>
          </cell>
          <cell r="I299">
            <v>0.95</v>
          </cell>
          <cell r="J299">
            <v>0</v>
          </cell>
          <cell r="K299">
            <v>524.32000000000005</v>
          </cell>
          <cell r="L299">
            <v>0.05</v>
          </cell>
          <cell r="M299">
            <v>0.05</v>
          </cell>
        </row>
        <row r="300">
          <cell r="E300">
            <v>366</v>
          </cell>
          <cell r="F300">
            <v>4.5919999999999996</v>
          </cell>
          <cell r="G300">
            <v>131.19</v>
          </cell>
          <cell r="H300">
            <v>1.99</v>
          </cell>
          <cell r="I300">
            <v>1.99</v>
          </cell>
          <cell r="J300">
            <v>0</v>
          </cell>
          <cell r="K300">
            <v>131.19</v>
          </cell>
          <cell r="L300">
            <v>0.05</v>
          </cell>
          <cell r="M300">
            <v>0.05</v>
          </cell>
        </row>
        <row r="301">
          <cell r="E301">
            <v>367</v>
          </cell>
          <cell r="F301">
            <v>0</v>
          </cell>
          <cell r="G301">
            <v>18.670000000000002</v>
          </cell>
          <cell r="H301">
            <v>0.82</v>
          </cell>
          <cell r="I301">
            <v>0.82</v>
          </cell>
          <cell r="J301">
            <v>0</v>
          </cell>
          <cell r="K301">
            <v>1756.84</v>
          </cell>
          <cell r="L301">
            <v>0.05</v>
          </cell>
          <cell r="M301">
            <v>0.05</v>
          </cell>
        </row>
        <row r="302">
          <cell r="E302">
            <v>368</v>
          </cell>
          <cell r="F302">
            <v>1.88</v>
          </cell>
          <cell r="G302">
            <v>3.85</v>
          </cell>
          <cell r="H302">
            <v>0.95</v>
          </cell>
          <cell r="I302">
            <v>0.95</v>
          </cell>
          <cell r="J302">
            <v>0</v>
          </cell>
          <cell r="K302">
            <v>1539.64</v>
          </cell>
          <cell r="L302">
            <v>0.05</v>
          </cell>
          <cell r="M302">
            <v>0.05</v>
          </cell>
        </row>
        <row r="303">
          <cell r="E303">
            <v>369</v>
          </cell>
          <cell r="F303">
            <v>1.88</v>
          </cell>
          <cell r="G303">
            <v>0.85</v>
          </cell>
          <cell r="H303">
            <v>0.95</v>
          </cell>
          <cell r="I303">
            <v>0.95</v>
          </cell>
          <cell r="J303">
            <v>0</v>
          </cell>
          <cell r="K303">
            <v>338.84</v>
          </cell>
          <cell r="L303">
            <v>0.05</v>
          </cell>
          <cell r="M303">
            <v>0.05</v>
          </cell>
        </row>
        <row r="304">
          <cell r="E304">
            <v>372</v>
          </cell>
          <cell r="F304">
            <v>2.4649999999999999</v>
          </cell>
          <cell r="G304">
            <v>994.19</v>
          </cell>
          <cell r="H304">
            <v>4.13</v>
          </cell>
          <cell r="I304">
            <v>4.13</v>
          </cell>
          <cell r="J304">
            <v>0</v>
          </cell>
          <cell r="K304">
            <v>6337.99</v>
          </cell>
          <cell r="L304">
            <v>0.05</v>
          </cell>
          <cell r="M304">
            <v>0.05</v>
          </cell>
        </row>
        <row r="305">
          <cell r="E305">
            <v>374</v>
          </cell>
          <cell r="F305">
            <v>2.9660000000000002</v>
          </cell>
          <cell r="G305">
            <v>63.28</v>
          </cell>
          <cell r="H305">
            <v>0.67</v>
          </cell>
          <cell r="I305">
            <v>0.67</v>
          </cell>
          <cell r="J305">
            <v>0</v>
          </cell>
          <cell r="K305">
            <v>1518.78</v>
          </cell>
          <cell r="L305">
            <v>0.05</v>
          </cell>
          <cell r="M305">
            <v>0.05</v>
          </cell>
        </row>
        <row r="306">
          <cell r="E306">
            <v>377</v>
          </cell>
          <cell r="F306">
            <v>0</v>
          </cell>
          <cell r="G306">
            <v>207.48</v>
          </cell>
          <cell r="H306">
            <v>0.82</v>
          </cell>
          <cell r="I306">
            <v>0.82</v>
          </cell>
          <cell r="J306">
            <v>0</v>
          </cell>
          <cell r="K306">
            <v>207.48</v>
          </cell>
          <cell r="L306">
            <v>0.05</v>
          </cell>
          <cell r="M306">
            <v>0.05</v>
          </cell>
        </row>
        <row r="307">
          <cell r="E307">
            <v>378</v>
          </cell>
          <cell r="F307">
            <v>1.877</v>
          </cell>
          <cell r="G307">
            <v>4.3499999999999996</v>
          </cell>
          <cell r="H307">
            <v>0.95</v>
          </cell>
          <cell r="I307">
            <v>0.95</v>
          </cell>
          <cell r="J307">
            <v>0</v>
          </cell>
          <cell r="K307">
            <v>478.69</v>
          </cell>
          <cell r="L307">
            <v>0.05</v>
          </cell>
          <cell r="M307">
            <v>0.05</v>
          </cell>
        </row>
        <row r="308">
          <cell r="E308">
            <v>379</v>
          </cell>
          <cell r="F308">
            <v>0</v>
          </cell>
          <cell r="G308">
            <v>61.28</v>
          </cell>
          <cell r="H308">
            <v>0.95</v>
          </cell>
          <cell r="I308">
            <v>0.95</v>
          </cell>
          <cell r="J308">
            <v>0</v>
          </cell>
          <cell r="K308">
            <v>346.06</v>
          </cell>
          <cell r="L308">
            <v>0.05</v>
          </cell>
          <cell r="M308">
            <v>0.05</v>
          </cell>
        </row>
        <row r="309">
          <cell r="E309">
            <v>380</v>
          </cell>
          <cell r="F309">
            <v>0</v>
          </cell>
          <cell r="G309">
            <v>6861.58</v>
          </cell>
          <cell r="H309">
            <v>1.66</v>
          </cell>
          <cell r="I309">
            <v>1.66</v>
          </cell>
          <cell r="J309">
            <v>0</v>
          </cell>
          <cell r="K309">
            <v>0</v>
          </cell>
          <cell r="L309">
            <v>0</v>
          </cell>
          <cell r="M309">
            <v>0</v>
          </cell>
        </row>
        <row r="310">
          <cell r="E310">
            <v>381</v>
          </cell>
          <cell r="F310">
            <v>0</v>
          </cell>
          <cell r="G310">
            <v>11.4</v>
          </cell>
          <cell r="H310">
            <v>0.95</v>
          </cell>
          <cell r="I310">
            <v>0.95</v>
          </cell>
          <cell r="J310">
            <v>0</v>
          </cell>
          <cell r="K310">
            <v>260.56</v>
          </cell>
          <cell r="L310">
            <v>0.05</v>
          </cell>
          <cell r="M310">
            <v>0.05</v>
          </cell>
        </row>
        <row r="311">
          <cell r="E311">
            <v>382</v>
          </cell>
          <cell r="F311">
            <v>0</v>
          </cell>
          <cell r="G311">
            <v>7.83</v>
          </cell>
          <cell r="H311">
            <v>0.95</v>
          </cell>
          <cell r="I311">
            <v>0.95</v>
          </cell>
          <cell r="J311">
            <v>0</v>
          </cell>
          <cell r="K311">
            <v>335.62</v>
          </cell>
          <cell r="L311">
            <v>0.05</v>
          </cell>
          <cell r="M311">
            <v>0.05</v>
          </cell>
        </row>
        <row r="312">
          <cell r="E312">
            <v>383</v>
          </cell>
          <cell r="F312">
            <v>5.673</v>
          </cell>
          <cell r="G312">
            <v>1546.84</v>
          </cell>
          <cell r="H312">
            <v>1.1499999999999999</v>
          </cell>
          <cell r="I312">
            <v>1.1499999999999999</v>
          </cell>
          <cell r="J312">
            <v>0</v>
          </cell>
          <cell r="K312">
            <v>1546.84</v>
          </cell>
          <cell r="L312">
            <v>0.05</v>
          </cell>
          <cell r="M312">
            <v>0.05</v>
          </cell>
        </row>
        <row r="313">
          <cell r="E313">
            <v>384</v>
          </cell>
          <cell r="F313">
            <v>0</v>
          </cell>
          <cell r="G313">
            <v>0.95</v>
          </cell>
          <cell r="H313">
            <v>0.95</v>
          </cell>
          <cell r="I313">
            <v>0.95</v>
          </cell>
          <cell r="J313">
            <v>0</v>
          </cell>
          <cell r="K313">
            <v>378.26</v>
          </cell>
          <cell r="L313">
            <v>0.05</v>
          </cell>
          <cell r="M313">
            <v>0.05</v>
          </cell>
        </row>
        <row r="314">
          <cell r="E314">
            <v>388</v>
          </cell>
          <cell r="F314">
            <v>0</v>
          </cell>
          <cell r="G314">
            <v>655.02</v>
          </cell>
          <cell r="H314">
            <v>0.82</v>
          </cell>
          <cell r="I314">
            <v>0.82</v>
          </cell>
          <cell r="J314">
            <v>0</v>
          </cell>
          <cell r="K314">
            <v>655.02</v>
          </cell>
          <cell r="L314">
            <v>0.05</v>
          </cell>
          <cell r="M314">
            <v>0.05</v>
          </cell>
        </row>
        <row r="315">
          <cell r="E315">
            <v>390</v>
          </cell>
          <cell r="F315">
            <v>4.5919999999999996</v>
          </cell>
          <cell r="G315">
            <v>67.180000000000007</v>
          </cell>
          <cell r="H315">
            <v>1.21</v>
          </cell>
          <cell r="I315">
            <v>1.21</v>
          </cell>
          <cell r="J315">
            <v>0</v>
          </cell>
          <cell r="K315">
            <v>67.180000000000007</v>
          </cell>
          <cell r="L315">
            <v>0.05</v>
          </cell>
          <cell r="M315">
            <v>0.05</v>
          </cell>
        </row>
        <row r="316">
          <cell r="E316">
            <v>391</v>
          </cell>
          <cell r="F316">
            <v>2.4809999999999999</v>
          </cell>
          <cell r="G316">
            <v>1.64</v>
          </cell>
          <cell r="H316">
            <v>1.54</v>
          </cell>
          <cell r="I316">
            <v>1.54</v>
          </cell>
          <cell r="J316">
            <v>0</v>
          </cell>
          <cell r="K316">
            <v>181.46</v>
          </cell>
          <cell r="L316">
            <v>0.05</v>
          </cell>
          <cell r="M316">
            <v>0.05</v>
          </cell>
        </row>
        <row r="317">
          <cell r="E317">
            <v>393</v>
          </cell>
          <cell r="F317">
            <v>0</v>
          </cell>
          <cell r="G317">
            <v>57.34</v>
          </cell>
          <cell r="H317">
            <v>0.82</v>
          </cell>
          <cell r="I317">
            <v>0.82</v>
          </cell>
          <cell r="J317">
            <v>0</v>
          </cell>
          <cell r="K317">
            <v>2293.77</v>
          </cell>
          <cell r="L317">
            <v>0.05</v>
          </cell>
          <cell r="M317">
            <v>0.05</v>
          </cell>
        </row>
        <row r="318">
          <cell r="E318">
            <v>394</v>
          </cell>
          <cell r="F318">
            <v>0</v>
          </cell>
          <cell r="G318">
            <v>3.32</v>
          </cell>
          <cell r="H318">
            <v>0.95</v>
          </cell>
          <cell r="I318">
            <v>0.95</v>
          </cell>
          <cell r="J318">
            <v>0</v>
          </cell>
          <cell r="K318">
            <v>663.43</v>
          </cell>
          <cell r="L318">
            <v>0.05</v>
          </cell>
          <cell r="M318">
            <v>0.05</v>
          </cell>
        </row>
        <row r="319">
          <cell r="E319">
            <v>395</v>
          </cell>
          <cell r="F319">
            <v>0</v>
          </cell>
          <cell r="G319">
            <v>28.96</v>
          </cell>
          <cell r="H319">
            <v>1.41</v>
          </cell>
          <cell r="I319">
            <v>1.41</v>
          </cell>
          <cell r="J319">
            <v>0</v>
          </cell>
          <cell r="K319">
            <v>2384.9</v>
          </cell>
          <cell r="L319">
            <v>0.05</v>
          </cell>
          <cell r="M319">
            <v>0.05</v>
          </cell>
        </row>
        <row r="320">
          <cell r="E320">
            <v>396</v>
          </cell>
          <cell r="F320">
            <v>4.5919999999999996</v>
          </cell>
          <cell r="G320">
            <v>75.38</v>
          </cell>
          <cell r="H320">
            <v>1.48</v>
          </cell>
          <cell r="I320">
            <v>1.48</v>
          </cell>
          <cell r="J320">
            <v>0</v>
          </cell>
          <cell r="K320">
            <v>1675.16</v>
          </cell>
          <cell r="L320">
            <v>0.05</v>
          </cell>
          <cell r="M320">
            <v>0.05</v>
          </cell>
        </row>
        <row r="321">
          <cell r="E321">
            <v>397</v>
          </cell>
          <cell r="F321">
            <v>4.5919999999999996</v>
          </cell>
          <cell r="G321">
            <v>10.31</v>
          </cell>
          <cell r="H321">
            <v>1.75</v>
          </cell>
          <cell r="I321">
            <v>1.75</v>
          </cell>
          <cell r="J321">
            <v>0</v>
          </cell>
          <cell r="K321">
            <v>1030.69</v>
          </cell>
          <cell r="L321">
            <v>0.05</v>
          </cell>
          <cell r="M321">
            <v>0.05</v>
          </cell>
        </row>
        <row r="322">
          <cell r="E322">
            <v>398</v>
          </cell>
          <cell r="F322">
            <v>1.88</v>
          </cell>
          <cell r="G322">
            <v>5.32</v>
          </cell>
          <cell r="H322">
            <v>0.95</v>
          </cell>
          <cell r="I322">
            <v>0.95</v>
          </cell>
          <cell r="J322">
            <v>0</v>
          </cell>
          <cell r="K322">
            <v>443.17</v>
          </cell>
          <cell r="L322">
            <v>0.05</v>
          </cell>
          <cell r="M322">
            <v>0.05</v>
          </cell>
        </row>
        <row r="323">
          <cell r="E323">
            <v>399</v>
          </cell>
          <cell r="F323">
            <v>4.5919999999999996</v>
          </cell>
          <cell r="G323">
            <v>2.4300000000000002</v>
          </cell>
          <cell r="H323">
            <v>1.58</v>
          </cell>
          <cell r="I323">
            <v>1.58</v>
          </cell>
          <cell r="J323">
            <v>0</v>
          </cell>
          <cell r="K323">
            <v>374.55</v>
          </cell>
          <cell r="L323">
            <v>0.05</v>
          </cell>
          <cell r="M323">
            <v>0.05</v>
          </cell>
        </row>
        <row r="324">
          <cell r="E324">
            <v>400</v>
          </cell>
          <cell r="F324">
            <v>0</v>
          </cell>
          <cell r="G324">
            <v>16.82</v>
          </cell>
          <cell r="H324">
            <v>0.95</v>
          </cell>
          <cell r="I324">
            <v>0.95</v>
          </cell>
          <cell r="J324">
            <v>0</v>
          </cell>
          <cell r="K324">
            <v>395.91</v>
          </cell>
          <cell r="L324">
            <v>0.05</v>
          </cell>
          <cell r="M324">
            <v>0.05</v>
          </cell>
        </row>
        <row r="325">
          <cell r="E325">
            <v>401</v>
          </cell>
          <cell r="F325">
            <v>0</v>
          </cell>
          <cell r="G325">
            <v>5544.25</v>
          </cell>
          <cell r="H325">
            <v>0.52</v>
          </cell>
          <cell r="I325">
            <v>0.52</v>
          </cell>
          <cell r="J325">
            <v>0</v>
          </cell>
          <cell r="K325">
            <v>5544.25</v>
          </cell>
          <cell r="L325">
            <v>0.05</v>
          </cell>
          <cell r="M325">
            <v>0.05</v>
          </cell>
        </row>
        <row r="326">
          <cell r="E326">
            <v>402</v>
          </cell>
          <cell r="F326">
            <v>0</v>
          </cell>
          <cell r="G326">
            <v>379.65</v>
          </cell>
          <cell r="H326">
            <v>0.82</v>
          </cell>
          <cell r="I326">
            <v>0.82</v>
          </cell>
          <cell r="J326">
            <v>0</v>
          </cell>
          <cell r="K326">
            <v>379.65</v>
          </cell>
          <cell r="L326">
            <v>0.05</v>
          </cell>
          <cell r="M326">
            <v>0.05</v>
          </cell>
        </row>
        <row r="327">
          <cell r="E327">
            <v>403</v>
          </cell>
          <cell r="F327">
            <v>1.877</v>
          </cell>
          <cell r="G327">
            <v>0.65</v>
          </cell>
          <cell r="H327">
            <v>1.3</v>
          </cell>
          <cell r="I327">
            <v>1.3</v>
          </cell>
          <cell r="J327">
            <v>0</v>
          </cell>
          <cell r="K327">
            <v>261.72000000000003</v>
          </cell>
          <cell r="L327">
            <v>0.05</v>
          </cell>
          <cell r="M327">
            <v>0.05</v>
          </cell>
        </row>
        <row r="328">
          <cell r="E328">
            <v>404</v>
          </cell>
          <cell r="F328">
            <v>0</v>
          </cell>
          <cell r="G328">
            <v>39.31</v>
          </cell>
          <cell r="H328">
            <v>0.95</v>
          </cell>
          <cell r="I328">
            <v>0.95</v>
          </cell>
          <cell r="J328">
            <v>0</v>
          </cell>
          <cell r="K328">
            <v>917.2</v>
          </cell>
          <cell r="L328">
            <v>0.05</v>
          </cell>
          <cell r="M328">
            <v>0.05</v>
          </cell>
        </row>
        <row r="329">
          <cell r="E329">
            <v>405</v>
          </cell>
          <cell r="F329">
            <v>0</v>
          </cell>
          <cell r="G329">
            <v>1206.93</v>
          </cell>
          <cell r="H329">
            <v>2.3199999999999998</v>
          </cell>
          <cell r="I329">
            <v>2.3199999999999998</v>
          </cell>
          <cell r="J329">
            <v>0</v>
          </cell>
          <cell r="K329">
            <v>1206.93</v>
          </cell>
          <cell r="L329">
            <v>0.05</v>
          </cell>
          <cell r="M329">
            <v>0.05</v>
          </cell>
        </row>
        <row r="330">
          <cell r="E330">
            <v>406</v>
          </cell>
          <cell r="F330">
            <v>0</v>
          </cell>
          <cell r="G330">
            <v>1206.93</v>
          </cell>
          <cell r="H330">
            <v>0.52</v>
          </cell>
          <cell r="I330">
            <v>0.52</v>
          </cell>
          <cell r="J330">
            <v>0</v>
          </cell>
          <cell r="K330">
            <v>1206.93</v>
          </cell>
          <cell r="L330">
            <v>0.05</v>
          </cell>
          <cell r="M330">
            <v>0.05</v>
          </cell>
        </row>
        <row r="331">
          <cell r="E331">
            <v>407</v>
          </cell>
          <cell r="F331">
            <v>5.673</v>
          </cell>
          <cell r="G331">
            <v>415.4</v>
          </cell>
          <cell r="H331">
            <v>1.23</v>
          </cell>
          <cell r="I331">
            <v>1.23</v>
          </cell>
          <cell r="J331">
            <v>0</v>
          </cell>
          <cell r="K331">
            <v>415.4</v>
          </cell>
          <cell r="L331">
            <v>0.05</v>
          </cell>
          <cell r="M331">
            <v>0.05</v>
          </cell>
        </row>
        <row r="332">
          <cell r="E332">
            <v>408</v>
          </cell>
          <cell r="F332">
            <v>0</v>
          </cell>
          <cell r="G332">
            <v>42952</v>
          </cell>
          <cell r="H332">
            <v>1.32</v>
          </cell>
          <cell r="I332">
            <v>1.32</v>
          </cell>
          <cell r="J332">
            <v>0</v>
          </cell>
          <cell r="K332">
            <v>0</v>
          </cell>
          <cell r="L332">
            <v>0</v>
          </cell>
          <cell r="M332">
            <v>0</v>
          </cell>
        </row>
        <row r="333">
          <cell r="E333">
            <v>409</v>
          </cell>
          <cell r="F333">
            <v>0</v>
          </cell>
          <cell r="G333">
            <v>7.85</v>
          </cell>
          <cell r="H333">
            <v>1.02</v>
          </cell>
          <cell r="I333">
            <v>1.02</v>
          </cell>
          <cell r="J333">
            <v>0</v>
          </cell>
          <cell r="K333">
            <v>254.53</v>
          </cell>
          <cell r="L333">
            <v>0.05</v>
          </cell>
          <cell r="M333">
            <v>0.05</v>
          </cell>
        </row>
        <row r="334">
          <cell r="E334">
            <v>410</v>
          </cell>
          <cell r="F334">
            <v>0</v>
          </cell>
          <cell r="G334">
            <v>1206.93</v>
          </cell>
          <cell r="H334">
            <v>3.89</v>
          </cell>
          <cell r="I334">
            <v>3.89</v>
          </cell>
          <cell r="J334">
            <v>0</v>
          </cell>
          <cell r="K334">
            <v>1206.93</v>
          </cell>
          <cell r="L334">
            <v>0.05</v>
          </cell>
          <cell r="M334">
            <v>0.05</v>
          </cell>
        </row>
        <row r="335">
          <cell r="E335">
            <v>411</v>
          </cell>
          <cell r="F335">
            <v>5.673</v>
          </cell>
          <cell r="G335">
            <v>31.76</v>
          </cell>
          <cell r="H335">
            <v>1.33</v>
          </cell>
          <cell r="I335">
            <v>1.33</v>
          </cell>
          <cell r="J335">
            <v>0</v>
          </cell>
          <cell r="K335">
            <v>380.97</v>
          </cell>
          <cell r="L335">
            <v>0.05</v>
          </cell>
          <cell r="M335">
            <v>0.05</v>
          </cell>
        </row>
        <row r="336">
          <cell r="E336">
            <v>412</v>
          </cell>
          <cell r="F336">
            <v>1.274</v>
          </cell>
          <cell r="G336">
            <v>4500.09</v>
          </cell>
          <cell r="H336">
            <v>0.52</v>
          </cell>
          <cell r="I336">
            <v>0.52</v>
          </cell>
          <cell r="J336">
            <v>0</v>
          </cell>
          <cell r="K336">
            <v>4500.09</v>
          </cell>
          <cell r="L336">
            <v>0.05</v>
          </cell>
          <cell r="M336">
            <v>0.05</v>
          </cell>
        </row>
        <row r="337">
          <cell r="E337">
            <v>413</v>
          </cell>
          <cell r="F337">
            <v>4.5919999999999996</v>
          </cell>
          <cell r="G337">
            <v>453.03</v>
          </cell>
          <cell r="H337">
            <v>1.07</v>
          </cell>
          <cell r="I337">
            <v>1.07</v>
          </cell>
          <cell r="J337">
            <v>0</v>
          </cell>
          <cell r="K337">
            <v>453.03</v>
          </cell>
          <cell r="L337">
            <v>0.05</v>
          </cell>
          <cell r="M337">
            <v>0.05</v>
          </cell>
        </row>
        <row r="338">
          <cell r="E338">
            <v>414</v>
          </cell>
          <cell r="F338">
            <v>0</v>
          </cell>
          <cell r="G338">
            <v>95.41</v>
          </cell>
          <cell r="H338">
            <v>1.3</v>
          </cell>
          <cell r="I338">
            <v>1.3</v>
          </cell>
          <cell r="J338">
            <v>0</v>
          </cell>
          <cell r="K338">
            <v>166.97</v>
          </cell>
          <cell r="L338">
            <v>0.05</v>
          </cell>
          <cell r="M338">
            <v>0.05</v>
          </cell>
        </row>
        <row r="339">
          <cell r="E339">
            <v>415</v>
          </cell>
          <cell r="F339">
            <v>0</v>
          </cell>
          <cell r="G339">
            <v>490.66</v>
          </cell>
          <cell r="H339">
            <v>0.82</v>
          </cell>
          <cell r="I339">
            <v>0.82</v>
          </cell>
          <cell r="J339">
            <v>0</v>
          </cell>
          <cell r="K339">
            <v>490.66</v>
          </cell>
          <cell r="L339">
            <v>0.05</v>
          </cell>
          <cell r="M339">
            <v>0.05</v>
          </cell>
        </row>
        <row r="340">
          <cell r="E340">
            <v>416</v>
          </cell>
          <cell r="F340">
            <v>0</v>
          </cell>
          <cell r="G340">
            <v>17.75</v>
          </cell>
          <cell r="H340">
            <v>1.46</v>
          </cell>
          <cell r="I340">
            <v>1.46</v>
          </cell>
          <cell r="J340">
            <v>0</v>
          </cell>
          <cell r="K340">
            <v>673.8</v>
          </cell>
          <cell r="L340">
            <v>0.05</v>
          </cell>
          <cell r="M340">
            <v>0.05</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A8" sqref="A8"/>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5"/>
      <c r="B1" s="15"/>
      <c r="C1" s="15"/>
      <c r="D1" s="15"/>
      <c r="E1" s="15"/>
    </row>
    <row r="2" spans="1:8" ht="16.5" x14ac:dyDescent="0.2">
      <c r="A2" s="125" t="s">
        <v>625</v>
      </c>
      <c r="B2" s="57"/>
      <c r="C2" s="57"/>
      <c r="D2" s="57"/>
      <c r="E2" s="57"/>
    </row>
    <row r="3" spans="1:8" ht="15" x14ac:dyDescent="0.2">
      <c r="A3" s="61"/>
      <c r="B3" s="121" t="s">
        <v>626</v>
      </c>
      <c r="C3" s="120" t="s">
        <v>670</v>
      </c>
      <c r="D3" s="120" t="s">
        <v>83</v>
      </c>
      <c r="E3" s="120" t="s">
        <v>82</v>
      </c>
    </row>
    <row r="4" spans="1:8" ht="30" x14ac:dyDescent="0.2">
      <c r="A4" s="58" t="s">
        <v>625</v>
      </c>
      <c r="B4" s="18" t="s">
        <v>719</v>
      </c>
      <c r="C4" s="18" t="s">
        <v>764</v>
      </c>
      <c r="D4" s="18" t="s">
        <v>765</v>
      </c>
      <c r="E4" s="18" t="s">
        <v>718</v>
      </c>
    </row>
    <row r="5" spans="1:8" x14ac:dyDescent="0.2">
      <c r="A5" s="57"/>
      <c r="B5" s="57"/>
      <c r="C5" s="57"/>
      <c r="D5" s="57"/>
      <c r="E5" s="57"/>
    </row>
    <row r="6" spans="1:8" ht="16.5" x14ac:dyDescent="0.2">
      <c r="A6" s="60" t="s">
        <v>76</v>
      </c>
      <c r="B6" s="57"/>
      <c r="C6" s="57"/>
      <c r="D6" s="57"/>
      <c r="E6" s="57"/>
    </row>
    <row r="7" spans="1:8" ht="15" x14ac:dyDescent="0.2">
      <c r="A7" s="62" t="s">
        <v>77</v>
      </c>
      <c r="B7" s="251" t="s">
        <v>78</v>
      </c>
      <c r="C7" s="251"/>
      <c r="D7" s="251"/>
      <c r="E7" s="251"/>
    </row>
    <row r="8" spans="1:8" ht="30" customHeight="1" x14ac:dyDescent="0.2">
      <c r="A8" s="67" t="s">
        <v>464</v>
      </c>
      <c r="B8" s="245" t="s">
        <v>80</v>
      </c>
      <c r="C8" s="245"/>
      <c r="D8" s="245"/>
      <c r="E8" s="245"/>
    </row>
    <row r="9" spans="1:8" ht="30" customHeight="1" x14ac:dyDescent="0.2">
      <c r="A9" s="67" t="s">
        <v>465</v>
      </c>
      <c r="B9" s="24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245"/>
      <c r="D9" s="245"/>
      <c r="E9" s="245"/>
    </row>
    <row r="10" spans="1:8" ht="30" customHeight="1" x14ac:dyDescent="0.2">
      <c r="A10" s="67" t="s">
        <v>466</v>
      </c>
      <c r="B10" s="245" t="s">
        <v>81</v>
      </c>
      <c r="C10" s="245"/>
      <c r="D10" s="245"/>
      <c r="E10" s="245"/>
    </row>
    <row r="11" spans="1:8" ht="61.5" customHeight="1" x14ac:dyDescent="0.2">
      <c r="A11" s="67" t="s">
        <v>467</v>
      </c>
      <c r="B11" s="24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5"/>
      <c r="D11" s="245"/>
      <c r="E11" s="245"/>
      <c r="F11" s="244"/>
      <c r="G11" s="244"/>
      <c r="H11" s="244"/>
    </row>
    <row r="12" spans="1:8" ht="86.25" customHeight="1" x14ac:dyDescent="0.2">
      <c r="A12" s="67" t="s">
        <v>172</v>
      </c>
      <c r="B12" s="343" t="s">
        <v>767</v>
      </c>
      <c r="C12" s="343"/>
      <c r="D12" s="343"/>
      <c r="E12" s="343"/>
    </row>
    <row r="13" spans="1:8" ht="33.75" customHeight="1" x14ac:dyDescent="0.2">
      <c r="A13" s="67" t="s">
        <v>463</v>
      </c>
      <c r="B13" s="24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GSP_H Licence area.</v>
      </c>
      <c r="C13" s="245"/>
      <c r="D13" s="245"/>
      <c r="E13" s="245"/>
    </row>
    <row r="14" spans="1:8" ht="29.25" customHeight="1" x14ac:dyDescent="0.2">
      <c r="A14" s="67" t="s">
        <v>444</v>
      </c>
      <c r="B14" s="245" t="s">
        <v>570</v>
      </c>
      <c r="C14" s="245"/>
      <c r="D14" s="245"/>
      <c r="E14" s="245"/>
    </row>
    <row r="15" spans="1:8" ht="30" customHeight="1" x14ac:dyDescent="0.2">
      <c r="A15" s="67" t="s">
        <v>439</v>
      </c>
      <c r="B15" s="245" t="s">
        <v>440</v>
      </c>
      <c r="C15" s="245"/>
      <c r="D15" s="245"/>
      <c r="E15" s="245"/>
    </row>
    <row r="16" spans="1:8" ht="30" customHeight="1" x14ac:dyDescent="0.2">
      <c r="A16" s="67" t="s">
        <v>515</v>
      </c>
      <c r="B16" s="245" t="s">
        <v>514</v>
      </c>
      <c r="C16" s="245"/>
      <c r="D16" s="245"/>
      <c r="E16" s="245"/>
    </row>
    <row r="17" spans="1:5" x14ac:dyDescent="0.2">
      <c r="A17" s="57"/>
      <c r="B17" s="57"/>
      <c r="C17" s="57"/>
      <c r="D17" s="57"/>
      <c r="E17" s="57"/>
    </row>
    <row r="18" spans="1:5" ht="15" x14ac:dyDescent="0.2">
      <c r="A18" s="63" t="s">
        <v>88</v>
      </c>
      <c r="B18" s="57"/>
      <c r="C18" s="57"/>
      <c r="D18" s="57"/>
      <c r="E18" s="57"/>
    </row>
    <row r="19" spans="1:5" ht="15" x14ac:dyDescent="0.2">
      <c r="A19" s="62"/>
      <c r="B19" s="250"/>
      <c r="C19" s="250"/>
      <c r="D19" s="250"/>
      <c r="E19" s="250"/>
    </row>
    <row r="20" spans="1:5" x14ac:dyDescent="0.2">
      <c r="A20" s="246" t="s">
        <v>495</v>
      </c>
      <c r="B20" s="247"/>
      <c r="C20" s="247"/>
      <c r="D20" s="247"/>
      <c r="E20" s="247"/>
    </row>
    <row r="21" spans="1:5" x14ac:dyDescent="0.2">
      <c r="A21" s="249" t="s">
        <v>673</v>
      </c>
      <c r="B21" s="248"/>
      <c r="C21" s="248"/>
      <c r="D21" s="248"/>
      <c r="E21" s="248"/>
    </row>
    <row r="22" spans="1:5" x14ac:dyDescent="0.2">
      <c r="A22" s="151" t="s">
        <v>712</v>
      </c>
      <c r="B22" s="150"/>
      <c r="C22" s="150"/>
      <c r="D22" s="150"/>
      <c r="E22" s="150"/>
    </row>
    <row r="23" spans="1:5" x14ac:dyDescent="0.2">
      <c r="A23" s="57"/>
      <c r="B23" s="57"/>
      <c r="C23" s="57"/>
      <c r="D23" s="57"/>
      <c r="E23" s="57"/>
    </row>
    <row r="24" spans="1:5" ht="15" x14ac:dyDescent="0.2">
      <c r="A24" s="64" t="s">
        <v>89</v>
      </c>
      <c r="B24" s="57"/>
      <c r="C24" s="57"/>
      <c r="D24" s="57"/>
      <c r="E24" s="57"/>
    </row>
    <row r="25" spans="1:5" ht="15" x14ac:dyDescent="0.2">
      <c r="A25" s="59"/>
      <c r="B25" s="250"/>
      <c r="C25" s="250"/>
      <c r="D25" s="250"/>
      <c r="E25" s="250"/>
    </row>
    <row r="26" spans="1:5" ht="28.5" customHeight="1" x14ac:dyDescent="0.2">
      <c r="A26" s="248" t="s">
        <v>468</v>
      </c>
      <c r="B26" s="249"/>
      <c r="C26" s="249"/>
      <c r="D26" s="249"/>
      <c r="E26" s="249"/>
    </row>
    <row r="27" spans="1:5" ht="28.5" customHeight="1" x14ac:dyDescent="0.2">
      <c r="A27" s="243" t="s">
        <v>624</v>
      </c>
      <c r="B27" s="243"/>
      <c r="C27" s="243"/>
      <c r="D27" s="243"/>
      <c r="E27" s="24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7:E27"/>
    <mergeCell ref="F11:H11"/>
    <mergeCell ref="B15:E15"/>
    <mergeCell ref="A20:E20"/>
    <mergeCell ref="A26:E26"/>
    <mergeCell ref="B12:E12"/>
    <mergeCell ref="B14:E14"/>
    <mergeCell ref="B13:E13"/>
    <mergeCell ref="B16:E16"/>
    <mergeCell ref="B19:E19"/>
    <mergeCell ref="B25:E25"/>
    <mergeCell ref="A21:E2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5" zoomScaleNormal="85" zoomScaleSheetLayoutView="100" workbookViewId="0">
      <selection activeCell="A2" sqref="A2:K2"/>
    </sheetView>
  </sheetViews>
  <sheetFormatPr defaultRowHeight="27.75" customHeight="1" x14ac:dyDescent="0.2"/>
  <cols>
    <col min="1" max="1" width="46"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9" t="s">
        <v>79</v>
      </c>
      <c r="B1" s="253"/>
      <c r="C1" s="253"/>
      <c r="D1" s="253"/>
    </row>
    <row r="2" spans="1:14" ht="27" customHeight="1" x14ac:dyDescent="0.2">
      <c r="A2" s="257" t="str">
        <f>Overview!B4&amp; " - Effective from "&amp;Overview!D4&amp;" - "&amp;Overview!E4&amp;" LV and HV charges"</f>
        <v>Harlaxton Energy Networks Limited -  GSP_H - Effective from 1st April 2019 - FINAL LV and HV charges</v>
      </c>
      <c r="B2" s="257"/>
      <c r="C2" s="257"/>
      <c r="D2" s="257"/>
      <c r="E2" s="257"/>
      <c r="F2" s="257"/>
      <c r="G2" s="257"/>
      <c r="H2" s="257"/>
      <c r="I2" s="257"/>
      <c r="J2" s="257"/>
      <c r="K2" s="257"/>
    </row>
    <row r="3" spans="1:14" s="79" customFormat="1" ht="15" customHeight="1" x14ac:dyDescent="0.2">
      <c r="A3" s="77"/>
      <c r="B3" s="77"/>
      <c r="C3" s="77"/>
      <c r="D3" s="77"/>
      <c r="E3" s="77"/>
      <c r="F3" s="77"/>
      <c r="G3" s="77"/>
      <c r="H3" s="77"/>
      <c r="I3" s="77"/>
      <c r="J3" s="77"/>
      <c r="K3" s="77"/>
      <c r="L3" s="78"/>
      <c r="M3" s="78"/>
    </row>
    <row r="4" spans="1:14" ht="27" customHeight="1" x14ac:dyDescent="0.2">
      <c r="A4" s="257" t="s">
        <v>485</v>
      </c>
      <c r="B4" s="257"/>
      <c r="C4" s="257"/>
      <c r="D4" s="257"/>
      <c r="E4" s="257"/>
      <c r="F4" s="77"/>
      <c r="G4" s="257" t="s">
        <v>484</v>
      </c>
      <c r="H4" s="257"/>
      <c r="I4" s="257"/>
      <c r="J4" s="257"/>
      <c r="K4" s="257"/>
    </row>
    <row r="5" spans="1:14" ht="28.5" customHeight="1" x14ac:dyDescent="0.2">
      <c r="A5" s="68" t="s">
        <v>72</v>
      </c>
      <c r="B5" s="73" t="s">
        <v>477</v>
      </c>
      <c r="C5" s="258" t="s">
        <v>478</v>
      </c>
      <c r="D5" s="259"/>
      <c r="E5" s="70" t="s">
        <v>479</v>
      </c>
      <c r="F5" s="77"/>
      <c r="G5" s="261"/>
      <c r="H5" s="262"/>
      <c r="I5" s="74" t="s">
        <v>482</v>
      </c>
      <c r="J5" s="75" t="s">
        <v>483</v>
      </c>
      <c r="K5" s="70" t="s">
        <v>479</v>
      </c>
      <c r="L5" s="77"/>
      <c r="N5" s="3"/>
    </row>
    <row r="6" spans="1:14" ht="38.25" x14ac:dyDescent="0.2">
      <c r="A6" s="71" t="s">
        <v>480</v>
      </c>
      <c r="B6" s="13" t="s">
        <v>678</v>
      </c>
      <c r="C6" s="260"/>
      <c r="D6" s="260"/>
      <c r="E6" s="127"/>
      <c r="F6" s="77"/>
      <c r="G6" s="254" t="s">
        <v>674</v>
      </c>
      <c r="H6" s="254"/>
      <c r="I6" s="127"/>
      <c r="J6" s="76" t="s">
        <v>682</v>
      </c>
      <c r="K6" s="127"/>
      <c r="L6" s="77"/>
      <c r="N6" s="3"/>
    </row>
    <row r="7" spans="1:14" ht="38.25" x14ac:dyDescent="0.2">
      <c r="A7" s="71" t="s">
        <v>480</v>
      </c>
      <c r="B7" s="127"/>
      <c r="C7" s="263" t="s">
        <v>679</v>
      </c>
      <c r="D7" s="264"/>
      <c r="E7" s="127"/>
      <c r="F7" s="77"/>
      <c r="G7" s="254" t="s">
        <v>675</v>
      </c>
      <c r="H7" s="254"/>
      <c r="I7" s="126" t="s">
        <v>678</v>
      </c>
      <c r="J7" s="76" t="s">
        <v>679</v>
      </c>
      <c r="K7" s="127"/>
      <c r="L7" s="77"/>
      <c r="N7" s="3"/>
    </row>
    <row r="8" spans="1:14" ht="38.25" customHeight="1" x14ac:dyDescent="0.2">
      <c r="A8" s="71" t="s">
        <v>480</v>
      </c>
      <c r="B8" s="127"/>
      <c r="C8" s="260"/>
      <c r="D8" s="260"/>
      <c r="E8" s="128" t="s">
        <v>683</v>
      </c>
      <c r="F8" s="77"/>
      <c r="G8" s="254" t="s">
        <v>676</v>
      </c>
      <c r="H8" s="254"/>
      <c r="I8" s="127"/>
      <c r="J8" s="127"/>
      <c r="K8" s="128" t="s">
        <v>683</v>
      </c>
      <c r="L8" s="77"/>
      <c r="N8" s="3"/>
    </row>
    <row r="9" spans="1:14" s="69" customFormat="1" ht="38.25" customHeight="1" x14ac:dyDescent="0.2">
      <c r="A9" s="129" t="s">
        <v>75</v>
      </c>
      <c r="B9" s="127"/>
      <c r="C9" s="265" t="s">
        <v>680</v>
      </c>
      <c r="D9" s="265"/>
      <c r="E9" s="128" t="s">
        <v>681</v>
      </c>
      <c r="F9" s="77"/>
      <c r="G9" s="254" t="s">
        <v>677</v>
      </c>
      <c r="H9" s="254"/>
      <c r="I9" s="127"/>
      <c r="J9" s="76" t="s">
        <v>680</v>
      </c>
      <c r="K9" s="131" t="s">
        <v>681</v>
      </c>
      <c r="L9" s="77"/>
      <c r="M9" s="45"/>
      <c r="N9" s="45"/>
    </row>
    <row r="10" spans="1:14" s="79" customFormat="1" ht="18" x14ac:dyDescent="0.2">
      <c r="A10" s="72" t="s">
        <v>73</v>
      </c>
      <c r="B10" s="266" t="s">
        <v>74</v>
      </c>
      <c r="C10" s="267"/>
      <c r="D10" s="267"/>
      <c r="E10" s="268"/>
      <c r="F10" s="77"/>
      <c r="G10" s="254" t="s">
        <v>73</v>
      </c>
      <c r="H10" s="254"/>
      <c r="I10" s="252" t="s">
        <v>74</v>
      </c>
      <c r="J10" s="252"/>
      <c r="K10" s="252"/>
      <c r="L10" s="77"/>
      <c r="M10" s="78"/>
      <c r="N10" s="78"/>
    </row>
    <row r="11" spans="1:14" s="79" customFormat="1" ht="27" customHeight="1" x14ac:dyDescent="0.2">
      <c r="A11" s="77"/>
      <c r="B11" s="77"/>
      <c r="C11" s="77"/>
      <c r="D11" s="77"/>
      <c r="E11" s="77"/>
      <c r="F11" s="77"/>
      <c r="G11" s="256"/>
      <c r="H11" s="256"/>
      <c r="I11" s="255"/>
      <c r="J11" s="255"/>
      <c r="K11" s="255"/>
      <c r="L11" s="78"/>
      <c r="M11" s="78"/>
    </row>
    <row r="12" spans="1:14" s="79" customFormat="1" ht="12.75" customHeight="1" x14ac:dyDescent="0.2">
      <c r="A12" s="77"/>
      <c r="B12" s="77"/>
      <c r="C12" s="77"/>
      <c r="D12" s="77"/>
      <c r="E12" s="77"/>
      <c r="F12" s="77"/>
      <c r="G12" s="77"/>
      <c r="H12" s="77"/>
      <c r="I12" s="77"/>
      <c r="J12" s="77"/>
      <c r="K12" s="77"/>
      <c r="L12" s="78"/>
      <c r="M12" s="78"/>
    </row>
    <row r="13" spans="1:14" ht="78.75" customHeight="1" x14ac:dyDescent="0.2">
      <c r="A13" s="17" t="s">
        <v>671</v>
      </c>
      <c r="B13" s="66" t="s">
        <v>84</v>
      </c>
      <c r="C13" s="66" t="s">
        <v>85</v>
      </c>
      <c r="D13" s="17" t="s">
        <v>618</v>
      </c>
      <c r="E13" s="17" t="s">
        <v>619</v>
      </c>
      <c r="F13" s="17" t="s">
        <v>620</v>
      </c>
      <c r="G13" s="66" t="s">
        <v>86</v>
      </c>
      <c r="H13" s="66" t="s">
        <v>87</v>
      </c>
      <c r="I13" s="17" t="s">
        <v>705</v>
      </c>
      <c r="J13" s="230" t="s">
        <v>445</v>
      </c>
      <c r="K13" s="66" t="s">
        <v>43</v>
      </c>
    </row>
    <row r="14" spans="1:14" ht="48" customHeight="1" x14ac:dyDescent="0.2">
      <c r="A14" s="165" t="s">
        <v>0</v>
      </c>
      <c r="B14" s="26" t="s">
        <v>725</v>
      </c>
      <c r="C14" s="56">
        <v>1</v>
      </c>
      <c r="D14" s="231">
        <v>2.0920000000000001</v>
      </c>
      <c r="E14" s="28"/>
      <c r="F14" s="28"/>
      <c r="G14" s="39">
        <v>3.02</v>
      </c>
      <c r="H14" s="40"/>
      <c r="I14" s="30">
        <v>0</v>
      </c>
      <c r="J14" s="30"/>
      <c r="K14" s="31"/>
    </row>
    <row r="15" spans="1:14" ht="32.25" customHeight="1" x14ac:dyDescent="0.2">
      <c r="A15" s="11" t="s">
        <v>1</v>
      </c>
      <c r="B15" s="26" t="s">
        <v>726</v>
      </c>
      <c r="C15" s="56">
        <v>2</v>
      </c>
      <c r="D15" s="231">
        <v>2.5720000000000001</v>
      </c>
      <c r="E15" s="231">
        <v>0.63700000000000001</v>
      </c>
      <c r="F15" s="28"/>
      <c r="G15" s="39">
        <v>3.02</v>
      </c>
      <c r="H15" s="40"/>
      <c r="I15" s="30">
        <v>0</v>
      </c>
      <c r="J15" s="30"/>
      <c r="K15" s="31"/>
    </row>
    <row r="16" spans="1:14" ht="32.25" customHeight="1" x14ac:dyDescent="0.2">
      <c r="A16" s="11" t="s">
        <v>11</v>
      </c>
      <c r="B16" s="32" t="s">
        <v>727</v>
      </c>
      <c r="C16" s="56">
        <v>3</v>
      </c>
      <c r="D16" s="231">
        <v>1.76</v>
      </c>
      <c r="E16" s="28"/>
      <c r="F16" s="28"/>
      <c r="G16" s="39">
        <v>4.46</v>
      </c>
      <c r="H16" s="30">
        <v>0</v>
      </c>
      <c r="I16" s="30">
        <v>0</v>
      </c>
      <c r="J16" s="30"/>
      <c r="K16" s="31"/>
    </row>
    <row r="17" spans="1:11" ht="32.25" customHeight="1" x14ac:dyDescent="0.2">
      <c r="A17" s="11" t="s">
        <v>12</v>
      </c>
      <c r="B17" s="26" t="s">
        <v>728</v>
      </c>
      <c r="C17" s="56">
        <v>4</v>
      </c>
      <c r="D17" s="231">
        <v>2.5369999999999999</v>
      </c>
      <c r="E17" s="231">
        <v>0.76500000000000001</v>
      </c>
      <c r="F17" s="28"/>
      <c r="G17" s="39">
        <v>4.46</v>
      </c>
      <c r="H17" s="30">
        <v>0</v>
      </c>
      <c r="I17" s="30">
        <v>0</v>
      </c>
      <c r="J17" s="30"/>
      <c r="K17" s="31"/>
    </row>
    <row r="18" spans="1:11" ht="32.25" customHeight="1" x14ac:dyDescent="0.2">
      <c r="A18" s="11" t="s">
        <v>2</v>
      </c>
      <c r="B18" s="32" t="s">
        <v>729</v>
      </c>
      <c r="C18" s="56" t="s">
        <v>17</v>
      </c>
      <c r="D18" s="231">
        <v>1.6120000000000001</v>
      </c>
      <c r="E18" s="231">
        <v>0.60199999999999998</v>
      </c>
      <c r="F18" s="28"/>
      <c r="G18" s="39">
        <v>27.01</v>
      </c>
      <c r="H18" s="40"/>
      <c r="I18" s="40"/>
      <c r="J18" s="30"/>
      <c r="K18" s="31"/>
    </row>
    <row r="19" spans="1:11" ht="32.25" customHeight="1" x14ac:dyDescent="0.2">
      <c r="A19" s="11" t="s">
        <v>13</v>
      </c>
      <c r="B19" s="26" t="s">
        <v>730</v>
      </c>
      <c r="C19" s="56" t="s">
        <v>17</v>
      </c>
      <c r="D19" s="231">
        <v>1.4590000000000001</v>
      </c>
      <c r="E19" s="231">
        <v>0.57099999999999995</v>
      </c>
      <c r="F19" s="28"/>
      <c r="G19" s="39">
        <v>24.01</v>
      </c>
      <c r="H19" s="30">
        <v>0</v>
      </c>
      <c r="I19" s="30">
        <v>0</v>
      </c>
      <c r="J19" s="30"/>
      <c r="K19" s="31"/>
    </row>
    <row r="20" spans="1:11" ht="32.25" customHeight="1" x14ac:dyDescent="0.2">
      <c r="A20" s="11" t="s">
        <v>548</v>
      </c>
      <c r="B20" s="31" t="s">
        <v>731</v>
      </c>
      <c r="C20" s="56">
        <v>0</v>
      </c>
      <c r="D20" s="166">
        <v>8.7230000000000008</v>
      </c>
      <c r="E20" s="33">
        <v>1.369</v>
      </c>
      <c r="F20" s="41">
        <v>0.57899999999999996</v>
      </c>
      <c r="G20" s="39">
        <v>3.02</v>
      </c>
      <c r="H20" s="232"/>
      <c r="I20" s="232"/>
      <c r="J20" s="28"/>
      <c r="K20" s="31"/>
    </row>
    <row r="21" spans="1:11" ht="32.25" customHeight="1" x14ac:dyDescent="0.2">
      <c r="A21" s="11" t="s">
        <v>549</v>
      </c>
      <c r="B21" s="31" t="s">
        <v>732</v>
      </c>
      <c r="C21" s="56">
        <v>0</v>
      </c>
      <c r="D21" s="166">
        <v>8.2539999999999996</v>
      </c>
      <c r="E21" s="33">
        <v>1.3180000000000001</v>
      </c>
      <c r="F21" s="41">
        <v>0.57299999999999995</v>
      </c>
      <c r="G21" s="39">
        <v>4.46</v>
      </c>
      <c r="H21" s="232"/>
      <c r="I21" s="232"/>
      <c r="J21" s="28"/>
      <c r="K21" s="31"/>
    </row>
    <row r="22" spans="1:11" ht="32.25" customHeight="1" x14ac:dyDescent="0.2">
      <c r="A22" s="11" t="s">
        <v>14</v>
      </c>
      <c r="B22" s="31" t="s">
        <v>733</v>
      </c>
      <c r="C22" s="56">
        <v>0</v>
      </c>
      <c r="D22" s="166">
        <v>6.1769999999999996</v>
      </c>
      <c r="E22" s="33">
        <v>0.98599999999999999</v>
      </c>
      <c r="F22" s="41">
        <v>0.53300000000000003</v>
      </c>
      <c r="G22" s="39">
        <v>14.56</v>
      </c>
      <c r="H22" s="39">
        <v>2.44</v>
      </c>
      <c r="I22" s="167">
        <v>4.5599999999999996</v>
      </c>
      <c r="J22" s="231">
        <v>0.2</v>
      </c>
      <c r="K22" s="31"/>
    </row>
    <row r="23" spans="1:11" ht="32.25" customHeight="1" x14ac:dyDescent="0.2">
      <c r="A23" s="11" t="s">
        <v>15</v>
      </c>
      <c r="B23" s="31" t="s">
        <v>734</v>
      </c>
      <c r="C23" s="56">
        <v>0</v>
      </c>
      <c r="D23" s="166">
        <v>5.6950000000000003</v>
      </c>
      <c r="E23" s="33">
        <v>0.74299999999999999</v>
      </c>
      <c r="F23" s="41">
        <v>0.504</v>
      </c>
      <c r="G23" s="39">
        <v>24.01</v>
      </c>
      <c r="H23" s="39">
        <v>4.42</v>
      </c>
      <c r="I23" s="167">
        <v>5.96</v>
      </c>
      <c r="J23" s="231">
        <v>0.14899999999999999</v>
      </c>
      <c r="K23" s="31"/>
    </row>
    <row r="24" spans="1:11" ht="32.25" customHeight="1" x14ac:dyDescent="0.2">
      <c r="A24" s="11" t="s">
        <v>16</v>
      </c>
      <c r="B24" s="31" t="s">
        <v>735</v>
      </c>
      <c r="C24" s="56">
        <v>0</v>
      </c>
      <c r="D24" s="166">
        <v>3.718</v>
      </c>
      <c r="E24" s="33">
        <v>0.60699999999999998</v>
      </c>
      <c r="F24" s="41">
        <v>0.48599999999999999</v>
      </c>
      <c r="G24" s="39">
        <v>142.47999999999999</v>
      </c>
      <c r="H24" s="39">
        <v>5.44</v>
      </c>
      <c r="I24" s="167">
        <v>6.75</v>
      </c>
      <c r="J24" s="231">
        <v>8.5999999999999993E-2</v>
      </c>
      <c r="K24" s="31"/>
    </row>
    <row r="25" spans="1:11" ht="32.25" customHeight="1" x14ac:dyDescent="0.2">
      <c r="A25" s="11" t="s">
        <v>174</v>
      </c>
      <c r="B25" s="31" t="s">
        <v>736</v>
      </c>
      <c r="C25" s="56">
        <v>8</v>
      </c>
      <c r="D25" s="231">
        <v>2.3860000000000001</v>
      </c>
      <c r="E25" s="28"/>
      <c r="F25" s="28"/>
      <c r="G25" s="232"/>
      <c r="H25" s="232"/>
      <c r="I25" s="232"/>
      <c r="J25" s="28"/>
      <c r="K25" s="31"/>
    </row>
    <row r="26" spans="1:11" ht="32.25" customHeight="1" x14ac:dyDescent="0.2">
      <c r="A26" s="11" t="s">
        <v>175</v>
      </c>
      <c r="B26" s="31" t="s">
        <v>737</v>
      </c>
      <c r="C26" s="56">
        <v>1</v>
      </c>
      <c r="D26" s="231">
        <v>2.544</v>
      </c>
      <c r="E26" s="28"/>
      <c r="F26" s="28"/>
      <c r="G26" s="232"/>
      <c r="H26" s="232"/>
      <c r="I26" s="232"/>
      <c r="J26" s="28"/>
      <c r="K26" s="31"/>
    </row>
    <row r="27" spans="1:11" ht="32.25" customHeight="1" x14ac:dyDescent="0.2">
      <c r="A27" s="11" t="s">
        <v>176</v>
      </c>
      <c r="B27" s="31" t="s">
        <v>738</v>
      </c>
      <c r="C27" s="56">
        <v>1</v>
      </c>
      <c r="D27" s="231">
        <v>3.3090000000000002</v>
      </c>
      <c r="E27" s="28"/>
      <c r="F27" s="28"/>
      <c r="G27" s="232"/>
      <c r="H27" s="232"/>
      <c r="I27" s="232"/>
      <c r="J27" s="28"/>
      <c r="K27" s="31"/>
    </row>
    <row r="28" spans="1:11" ht="32.25" customHeight="1" x14ac:dyDescent="0.2">
      <c r="A28" s="11" t="s">
        <v>177</v>
      </c>
      <c r="B28" s="31" t="s">
        <v>739</v>
      </c>
      <c r="C28" s="56">
        <v>1</v>
      </c>
      <c r="D28" s="231">
        <v>2.2930000000000001</v>
      </c>
      <c r="E28" s="28"/>
      <c r="F28" s="28"/>
      <c r="G28" s="232"/>
      <c r="H28" s="232"/>
      <c r="I28" s="232"/>
      <c r="J28" s="28"/>
      <c r="K28" s="31"/>
    </row>
    <row r="29" spans="1:11" ht="32.25" customHeight="1" x14ac:dyDescent="0.2">
      <c r="A29" s="11" t="s">
        <v>3</v>
      </c>
      <c r="B29" s="31" t="s">
        <v>740</v>
      </c>
      <c r="C29" s="56">
        <v>0</v>
      </c>
      <c r="D29" s="168">
        <v>14.862</v>
      </c>
      <c r="E29" s="36">
        <v>2.2370000000000001</v>
      </c>
      <c r="F29" s="41">
        <v>1.698</v>
      </c>
      <c r="G29" s="232"/>
      <c r="H29" s="232"/>
      <c r="I29" s="232"/>
      <c r="J29" s="28"/>
      <c r="K29" s="31"/>
    </row>
    <row r="30" spans="1:11" ht="32.25" customHeight="1" x14ac:dyDescent="0.2">
      <c r="A30" s="227" t="s">
        <v>763</v>
      </c>
      <c r="B30" s="32" t="s">
        <v>741</v>
      </c>
      <c r="C30" s="56" t="s">
        <v>752</v>
      </c>
      <c r="D30" s="231">
        <v>-0.80800000000000005</v>
      </c>
      <c r="E30" s="30">
        <v>0</v>
      </c>
      <c r="F30" s="30">
        <v>0</v>
      </c>
      <c r="G30" s="29">
        <v>0</v>
      </c>
      <c r="H30" s="30">
        <v>0</v>
      </c>
      <c r="I30" s="30">
        <v>0</v>
      </c>
      <c r="J30" s="30"/>
      <c r="K30" s="31"/>
    </row>
    <row r="31" spans="1:11" ht="32.25" customHeight="1" x14ac:dyDescent="0.2">
      <c r="A31" s="11" t="s">
        <v>10</v>
      </c>
      <c r="B31" s="26" t="s">
        <v>742</v>
      </c>
      <c r="C31" s="56">
        <v>8</v>
      </c>
      <c r="D31" s="231">
        <v>-0.71399999999999997</v>
      </c>
      <c r="E31" s="30">
        <v>0</v>
      </c>
      <c r="F31" s="30">
        <v>0</v>
      </c>
      <c r="G31" s="29">
        <v>0</v>
      </c>
      <c r="H31" s="30">
        <v>0</v>
      </c>
      <c r="I31" s="30">
        <v>0</v>
      </c>
      <c r="J31" s="30"/>
      <c r="K31" s="31"/>
    </row>
    <row r="32" spans="1:11" ht="32.25" customHeight="1" x14ac:dyDescent="0.2">
      <c r="A32" s="11" t="s">
        <v>4</v>
      </c>
      <c r="B32" s="31" t="s">
        <v>743</v>
      </c>
      <c r="C32" s="56">
        <v>0</v>
      </c>
      <c r="D32" s="162">
        <v>0</v>
      </c>
      <c r="E32" s="164">
        <v>0</v>
      </c>
      <c r="F32" s="164">
        <v>0</v>
      </c>
      <c r="G32" s="164">
        <v>0</v>
      </c>
      <c r="H32" s="163">
        <v>0.08</v>
      </c>
      <c r="I32" s="232"/>
      <c r="J32" s="231">
        <v>0.189</v>
      </c>
      <c r="K32" s="31"/>
    </row>
    <row r="33" spans="1:12" ht="32.25" customHeight="1" x14ac:dyDescent="0.2">
      <c r="A33" s="208" t="s">
        <v>756</v>
      </c>
      <c r="B33" s="209" t="s">
        <v>757</v>
      </c>
      <c r="C33" s="210">
        <v>0</v>
      </c>
      <c r="D33" s="231">
        <v>0</v>
      </c>
      <c r="E33" s="164">
        <v>0</v>
      </c>
      <c r="F33" s="164">
        <v>0</v>
      </c>
      <c r="G33" s="164">
        <v>0</v>
      </c>
      <c r="H33" s="163">
        <v>0.08</v>
      </c>
      <c r="I33" s="232"/>
      <c r="J33" s="28"/>
      <c r="K33" s="209"/>
    </row>
    <row r="34" spans="1:12" ht="32.25" customHeight="1" x14ac:dyDescent="0.2">
      <c r="A34" s="11" t="s">
        <v>5</v>
      </c>
      <c r="B34" s="31" t="s">
        <v>744</v>
      </c>
      <c r="C34" s="56">
        <v>0</v>
      </c>
      <c r="D34" s="159">
        <v>0</v>
      </c>
      <c r="E34" s="161">
        <v>0</v>
      </c>
      <c r="F34" s="158">
        <v>0</v>
      </c>
      <c r="G34" s="164">
        <v>0</v>
      </c>
      <c r="H34" s="163">
        <v>0.08</v>
      </c>
      <c r="I34" s="232"/>
      <c r="J34" s="231">
        <v>0.189</v>
      </c>
      <c r="K34" s="31"/>
    </row>
    <row r="35" spans="1:12" ht="32.25" customHeight="1" x14ac:dyDescent="0.2">
      <c r="A35" s="212" t="s">
        <v>758</v>
      </c>
      <c r="B35" s="213" t="s">
        <v>757</v>
      </c>
      <c r="C35" s="214">
        <v>0</v>
      </c>
      <c r="D35" s="159">
        <v>0</v>
      </c>
      <c r="E35" s="161">
        <v>0</v>
      </c>
      <c r="F35" s="158">
        <v>0</v>
      </c>
      <c r="G35" s="164">
        <v>0</v>
      </c>
      <c r="H35" s="163">
        <v>0.08</v>
      </c>
      <c r="I35" s="232"/>
      <c r="J35" s="28"/>
      <c r="K35" s="213"/>
      <c r="L35" s="207"/>
    </row>
    <row r="36" spans="1:12" ht="32.25" customHeight="1" x14ac:dyDescent="0.2">
      <c r="A36" s="11" t="s">
        <v>6</v>
      </c>
      <c r="B36" s="31" t="s">
        <v>745</v>
      </c>
      <c r="C36" s="56">
        <v>0</v>
      </c>
      <c r="D36" s="162">
        <v>0</v>
      </c>
      <c r="E36" s="164">
        <v>0</v>
      </c>
      <c r="F36" s="164">
        <v>0</v>
      </c>
      <c r="G36" s="164">
        <v>0</v>
      </c>
      <c r="H36" s="163">
        <v>0.08</v>
      </c>
      <c r="I36" s="232"/>
      <c r="J36" s="231">
        <v>0.17100000000000001</v>
      </c>
      <c r="K36" s="31"/>
    </row>
    <row r="37" spans="1:12" ht="32.25" customHeight="1" x14ac:dyDescent="0.2">
      <c r="A37" s="216" t="s">
        <v>759</v>
      </c>
      <c r="B37" s="217" t="s">
        <v>757</v>
      </c>
      <c r="C37" s="218">
        <v>0</v>
      </c>
      <c r="D37" s="231">
        <v>0</v>
      </c>
      <c r="E37" s="164">
        <v>0</v>
      </c>
      <c r="F37" s="164">
        <v>0</v>
      </c>
      <c r="G37" s="164">
        <v>0</v>
      </c>
      <c r="H37" s="163">
        <v>0.08</v>
      </c>
      <c r="I37" s="232"/>
      <c r="J37" s="28"/>
      <c r="K37" s="217"/>
      <c r="L37" s="211"/>
    </row>
    <row r="38" spans="1:12" ht="32.25" customHeight="1" x14ac:dyDescent="0.2">
      <c r="A38" s="11" t="s">
        <v>7</v>
      </c>
      <c r="B38" s="31" t="s">
        <v>746</v>
      </c>
      <c r="C38" s="56">
        <v>0</v>
      </c>
      <c r="D38" s="159">
        <v>0</v>
      </c>
      <c r="E38" s="160">
        <v>0</v>
      </c>
      <c r="F38" s="158">
        <v>0</v>
      </c>
      <c r="G38" s="164">
        <v>0</v>
      </c>
      <c r="H38" s="163">
        <v>0.08</v>
      </c>
      <c r="I38" s="232"/>
      <c r="J38" s="231">
        <v>0.17100000000000001</v>
      </c>
      <c r="K38" s="31"/>
    </row>
    <row r="39" spans="1:12" ht="32.25" customHeight="1" x14ac:dyDescent="0.2">
      <c r="A39" s="220" t="s">
        <v>760</v>
      </c>
      <c r="B39" s="221" t="s">
        <v>757</v>
      </c>
      <c r="C39" s="222">
        <v>0</v>
      </c>
      <c r="D39" s="159">
        <v>0</v>
      </c>
      <c r="E39" s="160">
        <v>0</v>
      </c>
      <c r="F39" s="158">
        <v>0</v>
      </c>
      <c r="G39" s="164">
        <v>0</v>
      </c>
      <c r="H39" s="163">
        <v>0.08</v>
      </c>
      <c r="I39" s="232"/>
      <c r="J39" s="28"/>
      <c r="K39" s="221"/>
      <c r="L39" s="215"/>
    </row>
    <row r="40" spans="1:12" ht="32.25" customHeight="1" x14ac:dyDescent="0.2">
      <c r="A40" s="11" t="s">
        <v>8</v>
      </c>
      <c r="B40" s="31" t="s">
        <v>747</v>
      </c>
      <c r="C40" s="56">
        <v>0</v>
      </c>
      <c r="D40" s="162">
        <v>0</v>
      </c>
      <c r="E40" s="164">
        <v>0</v>
      </c>
      <c r="F40" s="164">
        <v>0</v>
      </c>
      <c r="G40" s="163">
        <v>0</v>
      </c>
      <c r="H40" s="163">
        <v>0.08</v>
      </c>
      <c r="I40" s="232"/>
      <c r="J40" s="231">
        <v>0.151</v>
      </c>
      <c r="K40" s="31"/>
    </row>
    <row r="41" spans="1:12" ht="32.25" customHeight="1" x14ac:dyDescent="0.2">
      <c r="A41" s="224" t="s">
        <v>761</v>
      </c>
      <c r="B41" s="225" t="s">
        <v>757</v>
      </c>
      <c r="C41" s="226">
        <v>0</v>
      </c>
      <c r="D41" s="231">
        <v>0</v>
      </c>
      <c r="E41" s="164">
        <v>0</v>
      </c>
      <c r="F41" s="164">
        <v>0</v>
      </c>
      <c r="G41" s="163">
        <v>0</v>
      </c>
      <c r="H41" s="163">
        <v>0.08</v>
      </c>
      <c r="I41" s="232"/>
      <c r="J41" s="28"/>
      <c r="K41" s="225"/>
      <c r="L41" s="219"/>
    </row>
    <row r="42" spans="1:12" ht="32.25" customHeight="1" x14ac:dyDescent="0.2">
      <c r="A42" s="11" t="s">
        <v>9</v>
      </c>
      <c r="B42" s="31" t="s">
        <v>748</v>
      </c>
      <c r="C42" s="56">
        <v>0</v>
      </c>
      <c r="D42" s="159">
        <v>0</v>
      </c>
      <c r="E42" s="160">
        <v>0</v>
      </c>
      <c r="F42" s="158">
        <v>0</v>
      </c>
      <c r="G42" s="163">
        <v>0</v>
      </c>
      <c r="H42" s="163">
        <v>0.08</v>
      </c>
      <c r="I42" s="232"/>
      <c r="J42" s="231">
        <v>0.151</v>
      </c>
      <c r="K42" s="31"/>
    </row>
    <row r="43" spans="1:12" ht="32.25" customHeight="1" x14ac:dyDescent="0.2">
      <c r="A43" s="227" t="s">
        <v>762</v>
      </c>
      <c r="B43" s="228" t="s">
        <v>757</v>
      </c>
      <c r="C43" s="229">
        <v>0</v>
      </c>
      <c r="D43" s="159">
        <v>0</v>
      </c>
      <c r="E43" s="160">
        <v>0</v>
      </c>
      <c r="F43" s="158">
        <v>0</v>
      </c>
      <c r="G43" s="163">
        <v>0</v>
      </c>
      <c r="H43" s="163">
        <v>0.08</v>
      </c>
      <c r="I43" s="232"/>
      <c r="J43" s="232"/>
      <c r="K43" s="228"/>
      <c r="L43" s="22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C8:D8"/>
    <mergeCell ref="C9:D9"/>
    <mergeCell ref="B10:E10"/>
    <mergeCell ref="I10:K10"/>
    <mergeCell ref="B1:D1"/>
    <mergeCell ref="G10:H10"/>
    <mergeCell ref="I11:K11"/>
    <mergeCell ref="G11:H11"/>
    <mergeCell ref="A2:K2"/>
    <mergeCell ref="C5:D5"/>
    <mergeCell ref="C6:D6"/>
    <mergeCell ref="G5:H5"/>
    <mergeCell ref="G6:H6"/>
    <mergeCell ref="G4:K4"/>
    <mergeCell ref="A4:E4"/>
    <mergeCell ref="C7:D7"/>
    <mergeCell ref="G9:H9"/>
    <mergeCell ref="G7:H7"/>
    <mergeCell ref="G8:H8"/>
  </mergeCells>
  <phoneticPr fontId="8"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A10" sqref="A10:M10"/>
    </sheetView>
  </sheetViews>
  <sheetFormatPr defaultRowHeight="27.75" customHeight="1" x14ac:dyDescent="0.2"/>
  <cols>
    <col min="1" max="1" width="8.7109375" style="47" customWidth="1"/>
    <col min="2" max="2" width="17.28515625" style="47" customWidth="1"/>
    <col min="3" max="3" width="8.7109375" style="47" customWidth="1"/>
    <col min="4" max="4" width="17.28515625" style="53" customWidth="1"/>
    <col min="5" max="8" width="15.7109375" style="53" customWidth="1"/>
    <col min="9" max="9" width="15.7109375" style="54" customWidth="1"/>
    <col min="10" max="11" width="15.7109375" style="55" customWidth="1"/>
    <col min="12" max="13" width="15.7109375" style="47" customWidth="1"/>
    <col min="14" max="14" width="14.7109375" style="47" customWidth="1"/>
    <col min="15" max="16" width="15.5703125" style="47" customWidth="1"/>
    <col min="17" max="16384" width="9.140625" style="47"/>
  </cols>
  <sheetData>
    <row r="1" spans="1:14" ht="66.75" customHeight="1" x14ac:dyDescent="0.2">
      <c r="A1" s="46" t="s">
        <v>79</v>
      </c>
      <c r="B1" s="46"/>
      <c r="C1" s="132"/>
      <c r="D1" s="271" t="s">
        <v>173</v>
      </c>
      <c r="E1" s="271"/>
      <c r="F1" s="271"/>
      <c r="G1" s="271"/>
      <c r="H1" s="271"/>
      <c r="I1" s="271"/>
      <c r="J1" s="271"/>
      <c r="K1" s="271"/>
      <c r="L1" s="271"/>
      <c r="M1" s="271"/>
    </row>
    <row r="2" spans="1:14" s="48" customFormat="1" ht="25.5" customHeight="1" x14ac:dyDescent="0.2">
      <c r="A2" s="257" t="str">
        <f>Overview!B4&amp; " - Effective from "&amp;Overview!D4&amp;" - "&amp;Overview!E4&amp;" EDCM charges"</f>
        <v>Harlaxton Energy Networks Limited -  GSP_H - Effective from 1st April 2019 - FINAL EDCM charges</v>
      </c>
      <c r="B2" s="257"/>
      <c r="C2" s="257"/>
      <c r="D2" s="257"/>
      <c r="E2" s="257"/>
      <c r="F2" s="257"/>
      <c r="G2" s="257"/>
      <c r="H2" s="257"/>
      <c r="I2" s="257"/>
      <c r="J2" s="257"/>
      <c r="K2" s="257"/>
      <c r="L2" s="257"/>
      <c r="M2" s="257"/>
    </row>
    <row r="3" spans="1:14" s="80" customFormat="1" ht="10.5" customHeight="1" x14ac:dyDescent="0.2">
      <c r="A3" s="77"/>
      <c r="B3" s="77"/>
      <c r="C3" s="77"/>
      <c r="D3" s="77"/>
      <c r="E3" s="77"/>
      <c r="F3" s="77"/>
      <c r="G3" s="77"/>
      <c r="H3" s="77"/>
      <c r="I3" s="77"/>
      <c r="J3" s="77"/>
      <c r="K3" s="77"/>
      <c r="L3" s="77"/>
      <c r="M3" s="77"/>
      <c r="N3" s="77"/>
    </row>
    <row r="4" spans="1:14" s="80" customFormat="1" ht="25.5" customHeight="1" x14ac:dyDescent="0.2">
      <c r="A4" s="257" t="s">
        <v>486</v>
      </c>
      <c r="B4" s="257"/>
      <c r="C4" s="257"/>
      <c r="D4" s="257"/>
      <c r="E4" s="257"/>
      <c r="F4" s="77"/>
      <c r="G4" s="77"/>
      <c r="H4" s="77"/>
      <c r="I4" s="77"/>
      <c r="J4" s="77"/>
      <c r="K4" s="77"/>
      <c r="L4" s="77"/>
      <c r="M4" s="77"/>
      <c r="N4" s="77"/>
    </row>
    <row r="5" spans="1:14" s="80" customFormat="1" ht="25.5" customHeight="1" x14ac:dyDescent="0.2">
      <c r="A5" s="274" t="s">
        <v>72</v>
      </c>
      <c r="B5" s="274"/>
      <c r="C5" s="274"/>
      <c r="D5" s="272" t="s">
        <v>481</v>
      </c>
      <c r="E5" s="272"/>
      <c r="F5" s="77"/>
      <c r="G5" s="77"/>
      <c r="H5" s="77"/>
      <c r="I5" s="77"/>
      <c r="J5" s="77"/>
      <c r="K5" s="77"/>
      <c r="L5" s="77"/>
      <c r="M5" s="77"/>
      <c r="N5" s="77"/>
    </row>
    <row r="6" spans="1:14" s="80" customFormat="1" ht="48" customHeight="1" x14ac:dyDescent="0.2">
      <c r="A6" s="254" t="s">
        <v>713</v>
      </c>
      <c r="B6" s="254"/>
      <c r="C6" s="254"/>
      <c r="D6" s="273" t="s">
        <v>678</v>
      </c>
      <c r="E6" s="273"/>
      <c r="F6" s="77"/>
      <c r="G6" s="77"/>
      <c r="H6" s="77"/>
      <c r="I6" s="77"/>
      <c r="J6" s="77"/>
      <c r="K6" s="77"/>
      <c r="L6" s="77"/>
      <c r="M6" s="77"/>
      <c r="N6" s="77"/>
    </row>
    <row r="7" spans="1:14" s="80" customFormat="1" ht="25.5" customHeight="1" x14ac:dyDescent="0.2">
      <c r="A7" s="254" t="s">
        <v>73</v>
      </c>
      <c r="B7" s="254"/>
      <c r="C7" s="254"/>
      <c r="D7" s="273" t="s">
        <v>74</v>
      </c>
      <c r="E7" s="273"/>
      <c r="F7" s="77"/>
      <c r="G7" s="77"/>
      <c r="H7" s="77"/>
      <c r="I7" s="77"/>
      <c r="J7" s="77"/>
      <c r="K7" s="77"/>
      <c r="L7" s="77"/>
      <c r="M7" s="77"/>
      <c r="N7" s="77"/>
    </row>
    <row r="8" spans="1:14" s="80" customFormat="1" ht="10.5" customHeight="1" x14ac:dyDescent="0.2">
      <c r="A8" s="77"/>
      <c r="B8" s="77"/>
      <c r="C8" s="77"/>
      <c r="D8" s="77"/>
      <c r="E8" s="77"/>
      <c r="F8" s="77"/>
      <c r="G8" s="77"/>
      <c r="H8" s="77"/>
      <c r="I8" s="77"/>
      <c r="J8" s="77"/>
      <c r="K8" s="77"/>
      <c r="L8" s="77"/>
      <c r="M8" s="77"/>
      <c r="N8" s="77"/>
    </row>
    <row r="9" spans="1:14" ht="63.75" customHeight="1" x14ac:dyDescent="0.2">
      <c r="A9" s="50" t="s">
        <v>684</v>
      </c>
      <c r="B9" s="49" t="s">
        <v>461</v>
      </c>
      <c r="C9" s="50" t="s">
        <v>685</v>
      </c>
      <c r="D9" s="49" t="s">
        <v>462</v>
      </c>
      <c r="E9" s="51" t="s">
        <v>686</v>
      </c>
      <c r="F9" s="52" t="s">
        <v>616</v>
      </c>
      <c r="G9" s="51" t="s">
        <v>475</v>
      </c>
      <c r="H9" s="51" t="s">
        <v>612</v>
      </c>
      <c r="I9" s="122" t="s">
        <v>706</v>
      </c>
      <c r="J9" s="52" t="s">
        <v>617</v>
      </c>
      <c r="K9" s="51" t="s">
        <v>476</v>
      </c>
      <c r="L9" s="51" t="s">
        <v>613</v>
      </c>
      <c r="M9" s="122" t="s">
        <v>707</v>
      </c>
    </row>
    <row r="10" spans="1:14" ht="18" customHeight="1" x14ac:dyDescent="0.2">
      <c r="A10" s="269" t="s">
        <v>720</v>
      </c>
      <c r="B10" s="270"/>
      <c r="C10" s="270"/>
      <c r="D10" s="270"/>
      <c r="E10" s="270"/>
      <c r="F10" s="270"/>
      <c r="G10" s="270"/>
      <c r="H10" s="270"/>
      <c r="I10" s="270"/>
      <c r="J10" s="270"/>
      <c r="K10" s="270"/>
      <c r="L10" s="270"/>
      <c r="M10" s="270"/>
    </row>
  </sheetData>
  <sheetProtection autoFilter="0"/>
  <mergeCells count="10">
    <mergeCell ref="A10:M10"/>
    <mergeCell ref="D1:M1"/>
    <mergeCell ref="D5:E5"/>
    <mergeCell ref="A4:E4"/>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D23" sqref="D23"/>
    </sheetView>
  </sheetViews>
  <sheetFormatPr defaultRowHeight="12.75" x14ac:dyDescent="0.2"/>
  <cols>
    <col min="1" max="1" width="8.7109375" style="47" customWidth="1"/>
    <col min="2" max="2" width="17.28515625" style="47" customWidth="1"/>
    <col min="3" max="4" width="15.7109375" style="53" customWidth="1"/>
    <col min="5" max="5" width="15.7109375" style="54" customWidth="1"/>
    <col min="6" max="7" width="15.7109375" style="55"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71" t="s">
        <v>173</v>
      </c>
      <c r="B1" s="271"/>
      <c r="C1" s="271"/>
      <c r="D1" s="271"/>
      <c r="E1" s="271"/>
      <c r="F1" s="271"/>
      <c r="G1" s="271"/>
    </row>
    <row r="2" spans="1:14" s="48" customFormat="1" ht="39.950000000000003" customHeight="1" x14ac:dyDescent="0.2">
      <c r="A2" s="257" t="str">
        <f>Overview!B4&amp; " - Effective from "&amp;Overview!D4&amp;" - "&amp;Overview!E4&amp;" EDCM import charges"</f>
        <v>Harlaxton Energy Networks Limited -  GSP_H - Effective from 1st April 2019 - FINAL EDCM import charges</v>
      </c>
      <c r="B2" s="257"/>
      <c r="C2" s="257"/>
      <c r="D2" s="257"/>
      <c r="E2" s="257"/>
      <c r="F2" s="257"/>
      <c r="G2" s="257"/>
    </row>
    <row r="3" spans="1:14" s="80" customFormat="1" ht="18" x14ac:dyDescent="0.2">
      <c r="A3" s="82"/>
      <c r="B3" s="82"/>
      <c r="C3" s="82"/>
      <c r="D3" s="83"/>
      <c r="E3" s="84"/>
      <c r="F3" s="84"/>
      <c r="G3" s="85"/>
      <c r="H3" s="47"/>
      <c r="I3" s="77"/>
      <c r="J3" s="77"/>
      <c r="K3" s="77"/>
      <c r="L3" s="77"/>
      <c r="M3" s="77"/>
      <c r="N3" s="77"/>
    </row>
    <row r="4" spans="1:14" ht="60.75" customHeight="1" x14ac:dyDescent="0.2">
      <c r="A4" s="50" t="s">
        <v>684</v>
      </c>
      <c r="B4" s="49" t="s">
        <v>461</v>
      </c>
      <c r="C4" s="51" t="s">
        <v>686</v>
      </c>
      <c r="D4" s="117" t="str">
        <f>'Annex 2 EHV charges'!F9</f>
        <v>Import
Super Red
unit charge
(p/kWh)</v>
      </c>
      <c r="E4" s="117" t="str">
        <f>'Annex 2 EHV charges'!G9</f>
        <v>Import
fixed charge
(p/day)</v>
      </c>
      <c r="F4" s="117" t="str">
        <f>'Annex 2 EHV charges'!H9</f>
        <v>Import
capacity charge
(p/kVA/day)</v>
      </c>
      <c r="G4" s="117" t="str">
        <f>'Annex 2 EHV charges'!I9</f>
        <v>Import
exceeded capacity charge
(p/kVA/day)</v>
      </c>
    </row>
    <row r="5" spans="1:14" ht="33" customHeight="1" x14ac:dyDescent="0.2">
      <c r="A5" s="275" t="s">
        <v>721</v>
      </c>
      <c r="B5" s="276"/>
      <c r="C5" s="276"/>
      <c r="D5" s="277"/>
      <c r="E5" s="152"/>
      <c r="F5" s="91"/>
      <c r="G5" s="91"/>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8.7109375" style="47" customWidth="1"/>
    <col min="2" max="2" width="17.28515625" style="47" customWidth="1"/>
    <col min="3" max="4" width="15.7109375" style="53" customWidth="1"/>
    <col min="5" max="5" width="15.7109375" style="54" customWidth="1"/>
    <col min="6" max="7" width="15.7109375" style="55" customWidth="1"/>
    <col min="8" max="8" width="14.7109375" style="47" customWidth="1"/>
    <col min="9" max="9" width="15.5703125" style="47" customWidth="1"/>
    <col min="10" max="16384" width="9.140625" style="47"/>
  </cols>
  <sheetData>
    <row r="1" spans="1:15" ht="66.75" customHeight="1" x14ac:dyDescent="0.2">
      <c r="A1" s="271" t="s">
        <v>173</v>
      </c>
      <c r="B1" s="271"/>
      <c r="C1" s="271"/>
      <c r="D1" s="271"/>
      <c r="E1" s="271"/>
      <c r="F1" s="271"/>
      <c r="G1" s="271"/>
    </row>
    <row r="2" spans="1:15" s="48" customFormat="1" ht="39.950000000000003" customHeight="1" x14ac:dyDescent="0.2">
      <c r="A2" s="257" t="str">
        <f>Overview!B4&amp; " - Effective from "&amp;Overview!D4&amp;" - "&amp;Overview!E4&amp;" EDCM export charges"</f>
        <v>Harlaxton Energy Networks Limited -  GSP_H - Effective from 1st April 2019 - FINAL EDCM export charges</v>
      </c>
      <c r="B2" s="257"/>
      <c r="C2" s="257"/>
      <c r="D2" s="257"/>
      <c r="E2" s="257"/>
      <c r="F2" s="257"/>
      <c r="G2" s="257"/>
    </row>
    <row r="3" spans="1:15" s="80" customFormat="1" ht="18" x14ac:dyDescent="0.2">
      <c r="A3" s="82"/>
      <c r="B3" s="82"/>
      <c r="C3" s="82"/>
      <c r="D3" s="83"/>
      <c r="E3" s="84"/>
      <c r="F3" s="84"/>
      <c r="G3" s="85"/>
      <c r="H3" s="48"/>
      <c r="I3" s="77"/>
      <c r="J3" s="77"/>
      <c r="K3" s="77"/>
      <c r="L3" s="77"/>
      <c r="M3" s="77"/>
      <c r="N3" s="77"/>
      <c r="O3" s="77"/>
    </row>
    <row r="4" spans="1:15" ht="60.75" customHeight="1" x14ac:dyDescent="0.2">
      <c r="A4" s="50" t="s">
        <v>685</v>
      </c>
      <c r="B4" s="49" t="s">
        <v>462</v>
      </c>
      <c r="C4" s="51" t="s">
        <v>686</v>
      </c>
      <c r="D4" s="51" t="str">
        <f>'Annex 2 EHV charges'!J9</f>
        <v>Export
Super Red
unit charge
(p/kWh)</v>
      </c>
      <c r="E4" s="51" t="str">
        <f>'Annex 2 EHV charges'!K9</f>
        <v>Export
fixed charge
(p/day)</v>
      </c>
      <c r="F4" s="51" t="str">
        <f>'Annex 2 EHV charges'!L9</f>
        <v>Export
capacity charge
(p/kVA/day)</v>
      </c>
      <c r="G4" s="51" t="str">
        <f>'Annex 2 EHV charges'!M9</f>
        <v>Export
exceeded capacity charge
(p/kVA/day)</v>
      </c>
      <c r="H4" s="48"/>
    </row>
    <row r="5" spans="1:15" ht="32.25" customHeight="1" x14ac:dyDescent="0.2">
      <c r="A5" s="278" t="s">
        <v>722</v>
      </c>
      <c r="B5" s="279"/>
      <c r="C5" s="279"/>
      <c r="D5" s="280"/>
      <c r="E5" s="153"/>
      <c r="F5" s="90"/>
      <c r="G5" s="90"/>
    </row>
  </sheetData>
  <mergeCells count="3">
    <mergeCell ref="A2:G2"/>
    <mergeCell ref="A1:G1"/>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A2" sqref="A2:J2"/>
    </sheetView>
  </sheetViews>
  <sheetFormatPr defaultRowHeight="12.75" x14ac:dyDescent="0.2"/>
  <cols>
    <col min="1" max="1" width="27.42578125" style="45" customWidth="1"/>
    <col min="2" max="2" width="15.7109375" style="45" customWidth="1"/>
    <col min="3" max="3" width="9.140625" style="45"/>
    <col min="4" max="10" width="16.5703125" style="45" customWidth="1"/>
    <col min="11" max="16384" width="9.140625" style="45"/>
  </cols>
  <sheetData>
    <row r="1" spans="1:12" s="69" customFormat="1" ht="27.75" customHeight="1" x14ac:dyDescent="0.2">
      <c r="A1" s="133" t="s">
        <v>79</v>
      </c>
      <c r="B1" s="134"/>
      <c r="D1" s="134"/>
      <c r="E1" s="134"/>
      <c r="F1" s="134"/>
      <c r="G1" s="135"/>
      <c r="H1" s="45"/>
      <c r="I1" s="45"/>
    </row>
    <row r="2" spans="1:12" s="69" customFormat="1" ht="27" customHeight="1" x14ac:dyDescent="0.2">
      <c r="A2" s="257" t="str">
        <f>Overview!B4&amp; " - Effective from "&amp;Overview!D4&amp;" - "&amp;Overview!E4&amp;" LV and HV tariffs"</f>
        <v>Harlaxton Energy Networks Limited -  GSP_H - Effective from 1st April 2019 - FINAL LV and HV tariffs</v>
      </c>
      <c r="B2" s="257"/>
      <c r="C2" s="257"/>
      <c r="D2" s="257"/>
      <c r="E2" s="257"/>
      <c r="F2" s="257"/>
      <c r="G2" s="257"/>
      <c r="H2" s="257"/>
      <c r="I2" s="257"/>
      <c r="J2" s="257"/>
      <c r="K2" s="45"/>
      <c r="L2" s="45"/>
    </row>
    <row r="3" spans="1:12" s="69" customFormat="1" ht="27" customHeight="1" x14ac:dyDescent="0.2">
      <c r="A3" s="283" t="s">
        <v>446</v>
      </c>
      <c r="B3" s="283"/>
      <c r="C3" s="283"/>
      <c r="D3" s="283"/>
      <c r="E3" s="283"/>
      <c r="F3" s="283"/>
      <c r="G3" s="283"/>
      <c r="H3" s="283"/>
      <c r="I3" s="283"/>
      <c r="J3" s="283"/>
      <c r="K3" s="45"/>
      <c r="L3" s="45"/>
    </row>
    <row r="4" spans="1:12" s="69" customFormat="1" ht="78.75" customHeight="1" x14ac:dyDescent="0.2">
      <c r="A4" s="10"/>
      <c r="B4" s="17" t="s">
        <v>43</v>
      </c>
      <c r="C4" s="130" t="s">
        <v>85</v>
      </c>
      <c r="D4" s="130" t="s">
        <v>614</v>
      </c>
      <c r="E4" s="130" t="s">
        <v>615</v>
      </c>
      <c r="F4" s="130" t="s">
        <v>86</v>
      </c>
      <c r="G4" s="130"/>
      <c r="H4" s="130"/>
      <c r="I4" s="130"/>
      <c r="J4" s="130"/>
      <c r="K4" s="45"/>
      <c r="L4" s="45"/>
    </row>
    <row r="5" spans="1:12" s="69" customFormat="1" ht="32.25" customHeight="1" x14ac:dyDescent="0.2">
      <c r="A5" s="11"/>
      <c r="B5" s="26"/>
      <c r="C5" s="136"/>
      <c r="D5" s="27"/>
      <c r="E5" s="27"/>
      <c r="F5" s="29"/>
      <c r="G5" s="137"/>
      <c r="H5" s="137"/>
      <c r="I5" s="137"/>
      <c r="J5" s="137"/>
      <c r="K5" s="45"/>
      <c r="L5" s="45"/>
    </row>
    <row r="6" spans="1:12" ht="12.75" customHeight="1" x14ac:dyDescent="0.2">
      <c r="A6" s="138" t="s">
        <v>45</v>
      </c>
      <c r="B6" s="292" t="s">
        <v>723</v>
      </c>
      <c r="C6" s="293"/>
      <c r="D6" s="293"/>
      <c r="E6" s="293"/>
      <c r="F6" s="293"/>
      <c r="G6" s="293"/>
      <c r="H6" s="293"/>
      <c r="I6" s="293"/>
      <c r="J6" s="294"/>
    </row>
    <row r="7" spans="1:12" x14ac:dyDescent="0.2">
      <c r="B7" s="295"/>
      <c r="C7" s="296"/>
      <c r="D7" s="296"/>
      <c r="E7" s="296"/>
      <c r="F7" s="296"/>
      <c r="G7" s="296"/>
      <c r="H7" s="296"/>
      <c r="I7" s="296"/>
      <c r="J7" s="297"/>
    </row>
    <row r="8" spans="1:12" x14ac:dyDescent="0.2">
      <c r="B8" s="298"/>
      <c r="C8" s="299"/>
      <c r="D8" s="299"/>
      <c r="E8" s="299"/>
      <c r="F8" s="299"/>
      <c r="G8" s="299"/>
      <c r="H8" s="299"/>
      <c r="I8" s="299"/>
      <c r="J8" s="300"/>
    </row>
    <row r="9" spans="1:12" s="69" customFormat="1" ht="27" customHeight="1" x14ac:dyDescent="0.2">
      <c r="A9" s="283" t="s">
        <v>447</v>
      </c>
      <c r="B9" s="283"/>
      <c r="C9" s="283"/>
      <c r="D9" s="283"/>
      <c r="E9" s="283"/>
      <c r="F9" s="283"/>
      <c r="G9" s="283"/>
      <c r="H9" s="283"/>
      <c r="I9" s="283"/>
      <c r="J9" s="283"/>
      <c r="K9" s="45"/>
      <c r="L9" s="45"/>
    </row>
    <row r="10" spans="1:12" s="69" customFormat="1" ht="78.75" customHeight="1" x14ac:dyDescent="0.2">
      <c r="A10" s="10"/>
      <c r="B10" s="17" t="s">
        <v>43</v>
      </c>
      <c r="C10" s="130" t="s">
        <v>85</v>
      </c>
      <c r="D10" s="130" t="s">
        <v>621</v>
      </c>
      <c r="E10" s="130" t="s">
        <v>622</v>
      </c>
      <c r="F10" s="130" t="s">
        <v>623</v>
      </c>
      <c r="G10" s="130" t="s">
        <v>86</v>
      </c>
      <c r="H10" s="130" t="s">
        <v>87</v>
      </c>
      <c r="I10" s="130" t="s">
        <v>445</v>
      </c>
      <c r="J10" s="130" t="s">
        <v>705</v>
      </c>
      <c r="K10" s="45"/>
      <c r="L10" s="45"/>
    </row>
    <row r="11" spans="1:12" s="69" customFormat="1" ht="32.25" customHeight="1" x14ac:dyDescent="0.2">
      <c r="A11" s="11"/>
      <c r="B11" s="26"/>
      <c r="C11" s="136"/>
      <c r="D11" s="37"/>
      <c r="E11" s="33"/>
      <c r="F11" s="34"/>
      <c r="G11" s="29"/>
      <c r="H11" s="29"/>
      <c r="I11" s="35"/>
      <c r="J11" s="44"/>
      <c r="K11" s="45"/>
      <c r="L11" s="45"/>
    </row>
    <row r="12" spans="1:12" x14ac:dyDescent="0.2">
      <c r="A12" s="290" t="s">
        <v>45</v>
      </c>
      <c r="B12" s="288" t="s">
        <v>723</v>
      </c>
      <c r="C12" s="288"/>
      <c r="D12" s="288"/>
      <c r="E12" s="288"/>
      <c r="F12" s="288"/>
      <c r="G12" s="288"/>
      <c r="H12" s="289"/>
      <c r="I12" s="289"/>
      <c r="J12" s="289"/>
    </row>
    <row r="13" spans="1:12" ht="12.75" customHeight="1" x14ac:dyDescent="0.2">
      <c r="A13" s="290"/>
      <c r="B13" s="281"/>
      <c r="C13" s="281"/>
      <c r="D13" s="281"/>
      <c r="E13" s="281"/>
      <c r="F13" s="281"/>
      <c r="G13" s="281"/>
      <c r="H13" s="282"/>
      <c r="I13" s="282"/>
      <c r="J13" s="282"/>
    </row>
    <row r="14" spans="1:12" ht="12.75" customHeight="1" x14ac:dyDescent="0.2">
      <c r="A14" s="290"/>
      <c r="B14" s="281"/>
      <c r="C14" s="281"/>
      <c r="D14" s="281"/>
      <c r="E14" s="281"/>
      <c r="F14" s="281"/>
      <c r="G14" s="281"/>
      <c r="H14" s="282"/>
      <c r="I14" s="282"/>
      <c r="J14" s="282"/>
    </row>
    <row r="15" spans="1:12" ht="24.95" customHeight="1" x14ac:dyDescent="0.2">
      <c r="A15" s="291"/>
      <c r="B15" s="284"/>
      <c r="C15" s="285"/>
      <c r="D15" s="285"/>
      <c r="E15" s="285"/>
      <c r="F15" s="285"/>
      <c r="G15" s="285"/>
      <c r="H15" s="286"/>
      <c r="I15" s="286"/>
      <c r="J15" s="287"/>
    </row>
    <row r="16" spans="1:12" ht="12.75" customHeight="1" x14ac:dyDescent="0.2">
      <c r="A16" s="291"/>
      <c r="B16" s="281"/>
      <c r="C16" s="281"/>
      <c r="D16" s="281"/>
      <c r="E16" s="281"/>
      <c r="F16" s="281"/>
      <c r="G16" s="281"/>
      <c r="H16" s="282"/>
      <c r="I16" s="282"/>
      <c r="J16" s="28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A2:J2"/>
    <mergeCell ref="A3:J3"/>
    <mergeCell ref="B15:J15"/>
    <mergeCell ref="A9:J9"/>
    <mergeCell ref="B12:J12"/>
    <mergeCell ref="B13:J13"/>
    <mergeCell ref="B14:J14"/>
    <mergeCell ref="A12:A16"/>
    <mergeCell ref="B6:J8"/>
  </mergeCells>
  <phoneticPr fontId="13"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85" zoomScaleNormal="85" zoomScaleSheetLayoutView="85" workbookViewId="0">
      <selection activeCell="E15" sqref="E15"/>
    </sheetView>
  </sheetViews>
  <sheetFormatPr defaultRowHeight="27.75" customHeight="1" x14ac:dyDescent="0.2"/>
  <cols>
    <col min="1" max="1" width="58" style="101" bestFit="1" customWidth="1"/>
    <col min="2" max="2" width="17.7109375" style="169" customWidth="1"/>
    <col min="3" max="4" width="17.7109375" style="101" customWidth="1"/>
    <col min="5" max="7" width="17.7109375" style="169" customWidth="1"/>
    <col min="8" max="9" width="17.7109375" style="204" customWidth="1"/>
    <col min="10" max="10" width="17.7109375" style="170" customWidth="1"/>
    <col min="11" max="11" width="15.5703125" style="170" customWidth="1"/>
    <col min="12" max="17" width="15.5703125" style="101" customWidth="1"/>
    <col min="18" max="16384" width="9.140625" style="101"/>
  </cols>
  <sheetData>
    <row r="1" spans="1:13" ht="27.75" customHeight="1" x14ac:dyDescent="0.2">
      <c r="A1" s="46" t="s">
        <v>79</v>
      </c>
      <c r="B1" s="301"/>
      <c r="C1" s="301"/>
      <c r="D1" s="301"/>
      <c r="F1" s="301"/>
      <c r="G1" s="301"/>
      <c r="H1" s="301"/>
      <c r="I1" s="170"/>
      <c r="J1" s="101"/>
      <c r="K1" s="101"/>
    </row>
    <row r="2" spans="1:13" ht="31.5" customHeight="1" x14ac:dyDescent="0.2">
      <c r="A2" s="302" t="s">
        <v>766</v>
      </c>
      <c r="B2" s="302"/>
      <c r="C2" s="302"/>
      <c r="D2" s="302"/>
      <c r="E2" s="302"/>
      <c r="F2" s="302"/>
      <c r="G2" s="302"/>
      <c r="H2" s="302"/>
      <c r="I2" s="302"/>
      <c r="J2" s="302"/>
    </row>
    <row r="3" spans="1:13" ht="8.25" customHeight="1" x14ac:dyDescent="0.2">
      <c r="A3" s="81"/>
      <c r="B3" s="81"/>
      <c r="C3" s="81"/>
      <c r="D3" s="81"/>
      <c r="E3" s="81"/>
      <c r="F3" s="81"/>
      <c r="G3" s="81"/>
      <c r="H3" s="81"/>
      <c r="I3" s="81"/>
      <c r="J3" s="81"/>
    </row>
    <row r="4" spans="1:13" ht="27" customHeight="1" x14ac:dyDescent="0.2">
      <c r="A4" s="302" t="s">
        <v>485</v>
      </c>
      <c r="B4" s="302"/>
      <c r="C4" s="302"/>
      <c r="D4" s="302"/>
      <c r="E4" s="171"/>
      <c r="F4" s="302" t="s">
        <v>484</v>
      </c>
      <c r="G4" s="302"/>
      <c r="H4" s="302"/>
      <c r="I4" s="302"/>
      <c r="J4" s="302"/>
      <c r="L4" s="170"/>
    </row>
    <row r="5" spans="1:13" ht="32.25" customHeight="1" x14ac:dyDescent="0.2">
      <c r="A5" s="172" t="s">
        <v>72</v>
      </c>
      <c r="B5" s="173" t="s">
        <v>477</v>
      </c>
      <c r="C5" s="174" t="s">
        <v>478</v>
      </c>
      <c r="D5" s="175" t="s">
        <v>479</v>
      </c>
      <c r="E5" s="81"/>
      <c r="F5" s="303"/>
      <c r="G5" s="304"/>
      <c r="H5" s="176" t="s">
        <v>482</v>
      </c>
      <c r="I5" s="177" t="s">
        <v>483</v>
      </c>
      <c r="J5" s="175" t="s">
        <v>479</v>
      </c>
      <c r="K5" s="81"/>
      <c r="L5" s="170"/>
      <c r="M5" s="170"/>
    </row>
    <row r="6" spans="1:13" ht="38.25" customHeight="1" x14ac:dyDescent="0.2">
      <c r="A6" s="149" t="s">
        <v>480</v>
      </c>
      <c r="B6" s="145" t="s">
        <v>678</v>
      </c>
      <c r="C6" s="178"/>
      <c r="D6" s="179"/>
      <c r="E6" s="81"/>
      <c r="F6" s="309" t="s">
        <v>674</v>
      </c>
      <c r="G6" s="309"/>
      <c r="H6" s="179"/>
      <c r="I6" s="180" t="s">
        <v>682</v>
      </c>
      <c r="J6" s="179"/>
      <c r="K6" s="81"/>
      <c r="L6" s="170"/>
      <c r="M6" s="170"/>
    </row>
    <row r="7" spans="1:13" ht="38.25" customHeight="1" x14ac:dyDescent="0.2">
      <c r="A7" s="149" t="s">
        <v>480</v>
      </c>
      <c r="B7" s="179"/>
      <c r="C7" s="181" t="s">
        <v>679</v>
      </c>
      <c r="D7" s="179"/>
      <c r="E7" s="81"/>
      <c r="F7" s="309" t="s">
        <v>675</v>
      </c>
      <c r="G7" s="309"/>
      <c r="H7" s="147" t="s">
        <v>678</v>
      </c>
      <c r="I7" s="180" t="s">
        <v>679</v>
      </c>
      <c r="J7" s="179"/>
      <c r="K7" s="81"/>
      <c r="L7" s="170"/>
      <c r="M7" s="170"/>
    </row>
    <row r="8" spans="1:13" ht="38.25" customHeight="1" x14ac:dyDescent="0.2">
      <c r="A8" s="149" t="s">
        <v>480</v>
      </c>
      <c r="B8" s="179"/>
      <c r="C8" s="178"/>
      <c r="D8" s="182" t="s">
        <v>683</v>
      </c>
      <c r="E8" s="81"/>
      <c r="F8" s="309" t="s">
        <v>676</v>
      </c>
      <c r="G8" s="309"/>
      <c r="H8" s="179"/>
      <c r="I8" s="179"/>
      <c r="J8" s="182" t="s">
        <v>683</v>
      </c>
      <c r="K8" s="81"/>
      <c r="L8" s="170"/>
      <c r="M8" s="170"/>
    </row>
    <row r="9" spans="1:13" s="186" customFormat="1" ht="38.25" customHeight="1" x14ac:dyDescent="0.2">
      <c r="A9" s="183" t="s">
        <v>75</v>
      </c>
      <c r="B9" s="179"/>
      <c r="C9" s="181" t="s">
        <v>680</v>
      </c>
      <c r="D9" s="182" t="s">
        <v>681</v>
      </c>
      <c r="E9" s="184"/>
      <c r="F9" s="309" t="s">
        <v>677</v>
      </c>
      <c r="G9" s="309"/>
      <c r="H9" s="179"/>
      <c r="I9" s="180" t="s">
        <v>680</v>
      </c>
      <c r="J9" s="182" t="s">
        <v>681</v>
      </c>
      <c r="K9" s="81"/>
      <c r="L9" s="185"/>
      <c r="M9" s="185"/>
    </row>
    <row r="10" spans="1:13" s="187" customFormat="1" ht="18" customHeight="1" x14ac:dyDescent="0.2">
      <c r="A10" s="183" t="s">
        <v>73</v>
      </c>
      <c r="B10" s="306" t="s">
        <v>74</v>
      </c>
      <c r="C10" s="307"/>
      <c r="D10" s="308"/>
      <c r="F10" s="309" t="s">
        <v>73</v>
      </c>
      <c r="G10" s="309"/>
      <c r="H10" s="305" t="s">
        <v>74</v>
      </c>
      <c r="I10" s="305"/>
      <c r="J10" s="305"/>
      <c r="K10" s="81"/>
      <c r="L10" s="188"/>
      <c r="M10" s="188"/>
    </row>
    <row r="11" spans="1:13" s="187" customFormat="1" ht="21" customHeight="1" x14ac:dyDescent="0.2">
      <c r="B11" s="81"/>
      <c r="C11" s="81"/>
      <c r="D11" s="81"/>
      <c r="E11" s="81"/>
      <c r="F11" s="189"/>
      <c r="G11" s="189"/>
      <c r="H11" s="190"/>
      <c r="I11" s="190"/>
      <c r="J11" s="190"/>
      <c r="K11" s="188"/>
      <c r="L11" s="188"/>
    </row>
    <row r="12" spans="1:13" s="187" customFormat="1" ht="12" customHeight="1" x14ac:dyDescent="0.2">
      <c r="A12" s="81"/>
      <c r="B12" s="81"/>
      <c r="C12" s="81"/>
      <c r="D12" s="81"/>
      <c r="E12" s="81"/>
      <c r="F12" s="189"/>
      <c r="G12" s="189"/>
      <c r="H12" s="190"/>
      <c r="I12" s="190"/>
      <c r="J12" s="190"/>
      <c r="K12" s="188"/>
      <c r="L12" s="188"/>
    </row>
    <row r="13" spans="1:13" ht="66" customHeight="1" x14ac:dyDescent="0.2">
      <c r="A13" s="21" t="s">
        <v>671</v>
      </c>
      <c r="B13" s="21" t="s">
        <v>186</v>
      </c>
      <c r="C13" s="206" t="s">
        <v>85</v>
      </c>
      <c r="D13" s="206" t="str">
        <f>'[1]Annex 1 LV and HV charges'!D13</f>
        <v>Unit charge 1 (NHH)
or red/black charge (HH)
p/kWh</v>
      </c>
      <c r="E13" s="206" t="str">
        <f>'[1]Annex 1 LV and HV charges'!E13</f>
        <v>Unit charge 2 (NHH)
or amber/yellow charge (HH)
p/kWh</v>
      </c>
      <c r="F13" s="206" t="str">
        <f>'[1]Annex 1 LV and HV charges'!F13</f>
        <v>Green charge(HH)
p/kWh</v>
      </c>
      <c r="G13" s="206" t="str">
        <f>'[1]Annex 1 LV and HV charges'!G13</f>
        <v>Fixed charge p/MPAN/day</v>
      </c>
      <c r="H13" s="206" t="str">
        <f>'[1]Annex 1 LV and HV charges'!H13</f>
        <v>Capacity charge p/kVA/day</v>
      </c>
      <c r="I13" s="206" t="str">
        <f>'[1]Annex 1 LV and HV charges'!I13</f>
        <v>Exceeded capacity charge
p/kVA/day</v>
      </c>
      <c r="J13" s="206" t="str">
        <f>'[1]Annex 1 LV and HV charges'!J13</f>
        <v>Reactive power charge
p/kVArh</v>
      </c>
      <c r="K13" s="101"/>
    </row>
    <row r="14" spans="1:13" ht="27" customHeight="1" x14ac:dyDescent="0.2">
      <c r="A14" s="16" t="s">
        <v>18</v>
      </c>
      <c r="B14" s="191"/>
      <c r="C14" s="38">
        <v>1</v>
      </c>
      <c r="D14" s="192">
        <v>1.3720000000000001</v>
      </c>
      <c r="E14" s="43"/>
      <c r="F14" s="43"/>
      <c r="G14" s="193">
        <v>1.98</v>
      </c>
      <c r="H14" s="194"/>
      <c r="I14" s="194"/>
      <c r="J14" s="43"/>
      <c r="K14" s="101"/>
    </row>
    <row r="15" spans="1:13" ht="27" customHeight="1" x14ac:dyDescent="0.2">
      <c r="A15" s="16" t="s">
        <v>19</v>
      </c>
      <c r="B15" s="191"/>
      <c r="C15" s="38">
        <v>2</v>
      </c>
      <c r="D15" s="192">
        <v>1.6870000000000001</v>
      </c>
      <c r="E15" s="192">
        <v>0.41799999999999998</v>
      </c>
      <c r="F15" s="43"/>
      <c r="G15" s="193">
        <v>1.98</v>
      </c>
      <c r="H15" s="194"/>
      <c r="I15" s="194"/>
      <c r="J15" s="43"/>
      <c r="K15" s="101"/>
    </row>
    <row r="16" spans="1:13" ht="27" customHeight="1" x14ac:dyDescent="0.2">
      <c r="A16" s="16" t="s">
        <v>749</v>
      </c>
      <c r="B16" s="191"/>
      <c r="C16" s="38">
        <v>2</v>
      </c>
      <c r="D16" s="192">
        <v>0.45900000000000002</v>
      </c>
      <c r="E16" s="43"/>
      <c r="F16" s="43"/>
      <c r="G16" s="194"/>
      <c r="H16" s="194"/>
      <c r="I16" s="194"/>
      <c r="J16" s="43"/>
      <c r="K16" s="101"/>
    </row>
    <row r="17" spans="1:11" ht="27" customHeight="1" x14ac:dyDescent="0.2">
      <c r="A17" s="16" t="s">
        <v>20</v>
      </c>
      <c r="B17" s="191"/>
      <c r="C17" s="38">
        <v>3</v>
      </c>
      <c r="D17" s="192">
        <v>1.1539999999999999</v>
      </c>
      <c r="E17" s="43"/>
      <c r="F17" s="43"/>
      <c r="G17" s="193">
        <v>2.93</v>
      </c>
      <c r="H17" s="194"/>
      <c r="I17" s="194"/>
      <c r="J17" s="43"/>
      <c r="K17" s="101"/>
    </row>
    <row r="18" spans="1:11" ht="27" customHeight="1" x14ac:dyDescent="0.2">
      <c r="A18" s="16" t="s">
        <v>21</v>
      </c>
      <c r="B18" s="191"/>
      <c r="C18" s="38">
        <v>4</v>
      </c>
      <c r="D18" s="192">
        <v>1.6639999999999999</v>
      </c>
      <c r="E18" s="192">
        <v>0.502</v>
      </c>
      <c r="F18" s="43"/>
      <c r="G18" s="193">
        <v>2.93</v>
      </c>
      <c r="H18" s="194"/>
      <c r="I18" s="194"/>
      <c r="J18" s="43"/>
      <c r="K18" s="101"/>
    </row>
    <row r="19" spans="1:11" ht="27" customHeight="1" x14ac:dyDescent="0.2">
      <c r="A19" s="16" t="s">
        <v>750</v>
      </c>
      <c r="B19" s="191"/>
      <c r="C19" s="38">
        <v>4</v>
      </c>
      <c r="D19" s="192">
        <v>0.54200000000000004</v>
      </c>
      <c r="E19" s="43"/>
      <c r="F19" s="43"/>
      <c r="G19" s="194"/>
      <c r="H19" s="194"/>
      <c r="I19" s="194"/>
      <c r="J19" s="43"/>
      <c r="K19" s="101"/>
    </row>
    <row r="20" spans="1:11" ht="27" customHeight="1" x14ac:dyDescent="0.2">
      <c r="A20" s="16" t="s">
        <v>22</v>
      </c>
      <c r="B20" s="191"/>
      <c r="C20" s="38" t="s">
        <v>17</v>
      </c>
      <c r="D20" s="192">
        <v>1.0569999999999999</v>
      </c>
      <c r="E20" s="192">
        <v>0.39500000000000002</v>
      </c>
      <c r="F20" s="43"/>
      <c r="G20" s="193">
        <v>17.71</v>
      </c>
      <c r="H20" s="194"/>
      <c r="I20" s="194"/>
      <c r="J20" s="43"/>
      <c r="K20" s="101"/>
    </row>
    <row r="21" spans="1:11" ht="27" customHeight="1" x14ac:dyDescent="0.2">
      <c r="A21" s="16" t="s">
        <v>551</v>
      </c>
      <c r="B21" s="191"/>
      <c r="C21" s="38">
        <v>0</v>
      </c>
      <c r="D21" s="195">
        <v>5.7210000000000001</v>
      </c>
      <c r="E21" s="196">
        <v>0.89800000000000002</v>
      </c>
      <c r="F21" s="197">
        <v>0.38</v>
      </c>
      <c r="G21" s="193">
        <v>1.98</v>
      </c>
      <c r="H21" s="194"/>
      <c r="I21" s="194"/>
      <c r="J21" s="43"/>
      <c r="K21" s="101"/>
    </row>
    <row r="22" spans="1:11" ht="27" customHeight="1" x14ac:dyDescent="0.2">
      <c r="A22" s="16" t="s">
        <v>552</v>
      </c>
      <c r="B22" s="191"/>
      <c r="C22" s="38">
        <v>0</v>
      </c>
      <c r="D22" s="195">
        <v>5.4139999999999997</v>
      </c>
      <c r="E22" s="196">
        <v>0.86399999999999999</v>
      </c>
      <c r="F22" s="197">
        <v>0.376</v>
      </c>
      <c r="G22" s="193">
        <v>2.93</v>
      </c>
      <c r="H22" s="194"/>
      <c r="I22" s="194"/>
      <c r="J22" s="43"/>
      <c r="K22" s="101"/>
    </row>
    <row r="23" spans="1:11" ht="27" customHeight="1" x14ac:dyDescent="0.2">
      <c r="A23" s="16" t="s">
        <v>23</v>
      </c>
      <c r="B23" s="191"/>
      <c r="C23" s="38">
        <v>0</v>
      </c>
      <c r="D23" s="195">
        <v>4.0510000000000002</v>
      </c>
      <c r="E23" s="196">
        <v>0.64700000000000002</v>
      </c>
      <c r="F23" s="197">
        <v>0.35</v>
      </c>
      <c r="G23" s="193">
        <v>9.5500000000000007</v>
      </c>
      <c r="H23" s="193">
        <v>1.6</v>
      </c>
      <c r="I23" s="193">
        <v>2.99</v>
      </c>
      <c r="J23" s="192">
        <v>0.13100000000000001</v>
      </c>
      <c r="K23" s="101"/>
    </row>
    <row r="24" spans="1:11" ht="27" customHeight="1" x14ac:dyDescent="0.2">
      <c r="A24" s="16" t="s">
        <v>178</v>
      </c>
      <c r="B24" s="191"/>
      <c r="C24" s="38">
        <v>8</v>
      </c>
      <c r="D24" s="192">
        <v>1.5649999999999999</v>
      </c>
      <c r="E24" s="43"/>
      <c r="F24" s="43"/>
      <c r="G24" s="194"/>
      <c r="H24" s="194"/>
      <c r="I24" s="194"/>
      <c r="J24" s="43"/>
      <c r="K24" s="101"/>
    </row>
    <row r="25" spans="1:11" ht="27" customHeight="1" x14ac:dyDescent="0.2">
      <c r="A25" s="16" t="s">
        <v>179</v>
      </c>
      <c r="B25" s="191"/>
      <c r="C25" s="38">
        <v>1</v>
      </c>
      <c r="D25" s="192">
        <v>1.669</v>
      </c>
      <c r="E25" s="43"/>
      <c r="F25" s="43"/>
      <c r="G25" s="194"/>
      <c r="H25" s="194"/>
      <c r="I25" s="194"/>
      <c r="J25" s="43"/>
      <c r="K25" s="101"/>
    </row>
    <row r="26" spans="1:11" ht="27" customHeight="1" x14ac:dyDescent="0.2">
      <c r="A26" s="16" t="s">
        <v>180</v>
      </c>
      <c r="B26" s="191"/>
      <c r="C26" s="38">
        <v>1</v>
      </c>
      <c r="D26" s="192">
        <v>2.17</v>
      </c>
      <c r="E26" s="43"/>
      <c r="F26" s="43"/>
      <c r="G26" s="194"/>
      <c r="H26" s="194"/>
      <c r="I26" s="194"/>
      <c r="J26" s="43"/>
      <c r="K26" s="101"/>
    </row>
    <row r="27" spans="1:11" ht="27" customHeight="1" x14ac:dyDescent="0.2">
      <c r="A27" s="16" t="s">
        <v>181</v>
      </c>
      <c r="B27" s="191"/>
      <c r="C27" s="38">
        <v>1</v>
      </c>
      <c r="D27" s="192">
        <v>1.504</v>
      </c>
      <c r="E27" s="43"/>
      <c r="F27" s="43"/>
      <c r="G27" s="194"/>
      <c r="H27" s="194"/>
      <c r="I27" s="194"/>
      <c r="J27" s="43"/>
      <c r="K27" s="101"/>
    </row>
    <row r="28" spans="1:11" ht="27" customHeight="1" x14ac:dyDescent="0.2">
      <c r="A28" s="16" t="s">
        <v>24</v>
      </c>
      <c r="B28" s="191"/>
      <c r="C28" s="42">
        <v>0</v>
      </c>
      <c r="D28" s="198">
        <v>9.7479999999999993</v>
      </c>
      <c r="E28" s="199">
        <v>1.4670000000000001</v>
      </c>
      <c r="F28" s="197">
        <v>1.1140000000000001</v>
      </c>
      <c r="G28" s="194"/>
      <c r="H28" s="194"/>
      <c r="I28" s="194"/>
      <c r="J28" s="43"/>
      <c r="K28" s="101"/>
    </row>
    <row r="29" spans="1:11" ht="27" customHeight="1" x14ac:dyDescent="0.2">
      <c r="A29" s="16" t="s">
        <v>751</v>
      </c>
      <c r="B29" s="191"/>
      <c r="C29" s="42" t="s">
        <v>752</v>
      </c>
      <c r="D29" s="192">
        <v>-0.80800000000000005</v>
      </c>
      <c r="E29" s="43"/>
      <c r="F29" s="43"/>
      <c r="G29" s="193">
        <v>0</v>
      </c>
      <c r="H29" s="194"/>
      <c r="I29" s="194"/>
      <c r="J29" s="43"/>
      <c r="K29" s="101"/>
    </row>
    <row r="30" spans="1:11" ht="27" customHeight="1" x14ac:dyDescent="0.2">
      <c r="A30" s="16" t="s">
        <v>25</v>
      </c>
      <c r="B30" s="191"/>
      <c r="C30" s="42">
        <v>0</v>
      </c>
      <c r="D30" s="192">
        <v>-0.80800000000000005</v>
      </c>
      <c r="E30" s="43"/>
      <c r="F30" s="43"/>
      <c r="G30" s="193">
        <v>0</v>
      </c>
      <c r="H30" s="194"/>
      <c r="I30" s="194"/>
      <c r="J30" s="192">
        <v>0.189</v>
      </c>
      <c r="K30" s="101"/>
    </row>
    <row r="31" spans="1:11" ht="27" customHeight="1" x14ac:dyDescent="0.2">
      <c r="A31" s="16" t="s">
        <v>26</v>
      </c>
      <c r="B31" s="191"/>
      <c r="C31" s="42">
        <v>0</v>
      </c>
      <c r="D31" s="200">
        <v>-5.4059999999999997</v>
      </c>
      <c r="E31" s="201">
        <v>-0.59</v>
      </c>
      <c r="F31" s="202">
        <v>-7.1999999999999995E-2</v>
      </c>
      <c r="G31" s="193">
        <v>0</v>
      </c>
      <c r="H31" s="194"/>
      <c r="I31" s="194"/>
      <c r="J31" s="192">
        <v>0.189</v>
      </c>
      <c r="K31" s="101"/>
    </row>
    <row r="32" spans="1:11" ht="27" customHeight="1" x14ac:dyDescent="0.2">
      <c r="A32" s="16" t="s">
        <v>27</v>
      </c>
      <c r="B32" s="191"/>
      <c r="C32" s="42">
        <v>1</v>
      </c>
      <c r="D32" s="192">
        <v>0.89200000000000002</v>
      </c>
      <c r="E32" s="43"/>
      <c r="F32" s="43"/>
      <c r="G32" s="193">
        <v>1.29</v>
      </c>
      <c r="H32" s="194"/>
      <c r="I32" s="194"/>
      <c r="J32" s="43"/>
      <c r="K32" s="101"/>
    </row>
    <row r="33" spans="1:11" ht="27" customHeight="1" x14ac:dyDescent="0.2">
      <c r="A33" s="16" t="s">
        <v>28</v>
      </c>
      <c r="B33" s="191"/>
      <c r="C33" s="42">
        <v>2</v>
      </c>
      <c r="D33" s="192">
        <v>1.097</v>
      </c>
      <c r="E33" s="192">
        <v>0.27200000000000002</v>
      </c>
      <c r="F33" s="43"/>
      <c r="G33" s="193">
        <v>1.29</v>
      </c>
      <c r="H33" s="194"/>
      <c r="I33" s="194"/>
      <c r="J33" s="43"/>
      <c r="K33" s="101"/>
    </row>
    <row r="34" spans="1:11" ht="27" customHeight="1" x14ac:dyDescent="0.2">
      <c r="A34" s="16" t="s">
        <v>753</v>
      </c>
      <c r="B34" s="191"/>
      <c r="C34" s="42">
        <v>2</v>
      </c>
      <c r="D34" s="192">
        <v>0.29899999999999999</v>
      </c>
      <c r="E34" s="43"/>
      <c r="F34" s="43"/>
      <c r="G34" s="194"/>
      <c r="H34" s="194"/>
      <c r="I34" s="194"/>
      <c r="J34" s="43"/>
      <c r="K34" s="101"/>
    </row>
    <row r="35" spans="1:11" ht="27" customHeight="1" x14ac:dyDescent="0.2">
      <c r="A35" s="16" t="s">
        <v>29</v>
      </c>
      <c r="B35" s="191"/>
      <c r="C35" s="42">
        <v>3</v>
      </c>
      <c r="D35" s="192">
        <v>0.751</v>
      </c>
      <c r="E35" s="43"/>
      <c r="F35" s="43"/>
      <c r="G35" s="193">
        <v>1.9</v>
      </c>
      <c r="H35" s="194"/>
      <c r="I35" s="194"/>
      <c r="J35" s="43"/>
      <c r="K35" s="101"/>
    </row>
    <row r="36" spans="1:11" ht="27" customHeight="1" x14ac:dyDescent="0.2">
      <c r="A36" s="16" t="s">
        <v>30</v>
      </c>
      <c r="B36" s="191"/>
      <c r="C36" s="42">
        <v>4</v>
      </c>
      <c r="D36" s="192">
        <v>1.0820000000000001</v>
      </c>
      <c r="E36" s="192">
        <v>0.32600000000000001</v>
      </c>
      <c r="F36" s="43"/>
      <c r="G36" s="193">
        <v>1.9</v>
      </c>
      <c r="H36" s="194"/>
      <c r="I36" s="194"/>
      <c r="J36" s="43"/>
      <c r="K36" s="101"/>
    </row>
    <row r="37" spans="1:11" ht="27" customHeight="1" x14ac:dyDescent="0.2">
      <c r="A37" s="16" t="s">
        <v>754</v>
      </c>
      <c r="B37" s="191"/>
      <c r="C37" s="42">
        <v>4</v>
      </c>
      <c r="D37" s="192">
        <v>0.35199999999999998</v>
      </c>
      <c r="E37" s="43"/>
      <c r="F37" s="43"/>
      <c r="G37" s="194"/>
      <c r="H37" s="194"/>
      <c r="I37" s="194"/>
      <c r="J37" s="43"/>
      <c r="K37" s="101"/>
    </row>
    <row r="38" spans="1:11" ht="27" customHeight="1" x14ac:dyDescent="0.2">
      <c r="A38" s="16" t="s">
        <v>31</v>
      </c>
      <c r="B38" s="191"/>
      <c r="C38" s="42" t="s">
        <v>17</v>
      </c>
      <c r="D38" s="192">
        <v>0.68700000000000006</v>
      </c>
      <c r="E38" s="192">
        <v>0.25700000000000001</v>
      </c>
      <c r="F38" s="43"/>
      <c r="G38" s="193">
        <v>11.52</v>
      </c>
      <c r="H38" s="194"/>
      <c r="I38" s="194"/>
      <c r="J38" s="43"/>
      <c r="K38" s="101"/>
    </row>
    <row r="39" spans="1:11" ht="27" customHeight="1" x14ac:dyDescent="0.2">
      <c r="A39" s="16" t="s">
        <v>553</v>
      </c>
      <c r="B39" s="191"/>
      <c r="C39" s="42">
        <v>0</v>
      </c>
      <c r="D39" s="195">
        <v>3.72</v>
      </c>
      <c r="E39" s="196">
        <v>0.58399999999999996</v>
      </c>
      <c r="F39" s="197">
        <v>0.247</v>
      </c>
      <c r="G39" s="193">
        <v>1.29</v>
      </c>
      <c r="H39" s="194"/>
      <c r="I39" s="194"/>
      <c r="J39" s="43"/>
      <c r="K39" s="101"/>
    </row>
    <row r="40" spans="1:11" ht="27" customHeight="1" x14ac:dyDescent="0.2">
      <c r="A40" s="16" t="s">
        <v>554</v>
      </c>
      <c r="B40" s="191"/>
      <c r="C40" s="42">
        <v>0</v>
      </c>
      <c r="D40" s="195">
        <v>3.52</v>
      </c>
      <c r="E40" s="196">
        <v>0.56200000000000006</v>
      </c>
      <c r="F40" s="197">
        <v>0.24399999999999999</v>
      </c>
      <c r="G40" s="193">
        <v>1.9</v>
      </c>
      <c r="H40" s="194"/>
      <c r="I40" s="194"/>
      <c r="J40" s="43"/>
      <c r="K40" s="101"/>
    </row>
    <row r="41" spans="1:11" ht="27" customHeight="1" x14ac:dyDescent="0.2">
      <c r="A41" s="16" t="s">
        <v>32</v>
      </c>
      <c r="B41" s="191"/>
      <c r="C41" s="42">
        <v>0</v>
      </c>
      <c r="D41" s="195">
        <v>2.6339999999999999</v>
      </c>
      <c r="E41" s="196">
        <v>0.42</v>
      </c>
      <c r="F41" s="197">
        <v>0.22700000000000001</v>
      </c>
      <c r="G41" s="193">
        <v>6.21</v>
      </c>
      <c r="H41" s="193">
        <v>1.04</v>
      </c>
      <c r="I41" s="193">
        <v>1.94</v>
      </c>
      <c r="J41" s="192">
        <v>8.5000000000000006E-2</v>
      </c>
      <c r="K41" s="101"/>
    </row>
    <row r="42" spans="1:11" ht="27" customHeight="1" x14ac:dyDescent="0.2">
      <c r="A42" s="16" t="s">
        <v>33</v>
      </c>
      <c r="B42" s="191"/>
      <c r="C42" s="42">
        <v>0</v>
      </c>
      <c r="D42" s="195">
        <v>3.851</v>
      </c>
      <c r="E42" s="196">
        <v>0.502</v>
      </c>
      <c r="F42" s="197">
        <v>0.34100000000000003</v>
      </c>
      <c r="G42" s="193">
        <v>16.239999999999998</v>
      </c>
      <c r="H42" s="193">
        <v>2.99</v>
      </c>
      <c r="I42" s="193">
        <v>4.03</v>
      </c>
      <c r="J42" s="192">
        <v>0.10100000000000001</v>
      </c>
      <c r="K42" s="101"/>
    </row>
    <row r="43" spans="1:11" ht="27" customHeight="1" x14ac:dyDescent="0.2">
      <c r="A43" s="16" t="s">
        <v>34</v>
      </c>
      <c r="B43" s="191"/>
      <c r="C43" s="42">
        <v>0</v>
      </c>
      <c r="D43" s="195">
        <v>2.8780000000000001</v>
      </c>
      <c r="E43" s="196">
        <v>0.47</v>
      </c>
      <c r="F43" s="197">
        <v>0.376</v>
      </c>
      <c r="G43" s="193">
        <v>110.3</v>
      </c>
      <c r="H43" s="193">
        <v>4.21</v>
      </c>
      <c r="I43" s="193">
        <v>5.23</v>
      </c>
      <c r="J43" s="192">
        <v>6.7000000000000004E-2</v>
      </c>
      <c r="K43" s="101"/>
    </row>
    <row r="44" spans="1:11" ht="27" customHeight="1" x14ac:dyDescent="0.2">
      <c r="A44" s="16" t="s">
        <v>182</v>
      </c>
      <c r="B44" s="191"/>
      <c r="C44" s="42">
        <v>8</v>
      </c>
      <c r="D44" s="192">
        <v>1.018</v>
      </c>
      <c r="E44" s="43"/>
      <c r="F44" s="43"/>
      <c r="G44" s="194"/>
      <c r="H44" s="194"/>
      <c r="I44" s="194"/>
      <c r="J44" s="43"/>
      <c r="K44" s="101"/>
    </row>
    <row r="45" spans="1:11" ht="27" customHeight="1" x14ac:dyDescent="0.2">
      <c r="A45" s="16" t="s">
        <v>183</v>
      </c>
      <c r="B45" s="191"/>
      <c r="C45" s="42">
        <v>1</v>
      </c>
      <c r="D45" s="192">
        <v>1.085</v>
      </c>
      <c r="E45" s="43"/>
      <c r="F45" s="43"/>
      <c r="G45" s="194"/>
      <c r="H45" s="194"/>
      <c r="I45" s="194"/>
      <c r="J45" s="43"/>
      <c r="K45" s="101"/>
    </row>
    <row r="46" spans="1:11" ht="27" customHeight="1" x14ac:dyDescent="0.2">
      <c r="A46" s="16" t="s">
        <v>184</v>
      </c>
      <c r="B46" s="191"/>
      <c r="C46" s="42">
        <v>1</v>
      </c>
      <c r="D46" s="192">
        <v>1.411</v>
      </c>
      <c r="E46" s="43"/>
      <c r="F46" s="43"/>
      <c r="G46" s="194"/>
      <c r="H46" s="194"/>
      <c r="I46" s="194"/>
      <c r="J46" s="43"/>
      <c r="K46" s="101"/>
    </row>
    <row r="47" spans="1:11" ht="27" customHeight="1" x14ac:dyDescent="0.2">
      <c r="A47" s="16" t="s">
        <v>185</v>
      </c>
      <c r="B47" s="191"/>
      <c r="C47" s="42">
        <v>1</v>
      </c>
      <c r="D47" s="192">
        <v>0.97799999999999998</v>
      </c>
      <c r="E47" s="43"/>
      <c r="F47" s="43"/>
      <c r="G47" s="194"/>
      <c r="H47" s="194"/>
      <c r="I47" s="194"/>
      <c r="J47" s="43"/>
      <c r="K47" s="101"/>
    </row>
    <row r="48" spans="1:11" ht="27" customHeight="1" x14ac:dyDescent="0.2">
      <c r="A48" s="16" t="s">
        <v>35</v>
      </c>
      <c r="B48" s="191"/>
      <c r="C48" s="42">
        <v>0</v>
      </c>
      <c r="D48" s="198">
        <v>6.3380000000000001</v>
      </c>
      <c r="E48" s="199">
        <v>0.95399999999999996</v>
      </c>
      <c r="F48" s="197">
        <v>0.72399999999999998</v>
      </c>
      <c r="G48" s="194"/>
      <c r="H48" s="194"/>
      <c r="I48" s="194"/>
      <c r="J48" s="43"/>
      <c r="K48" s="101"/>
    </row>
    <row r="49" spans="1:11" ht="27" customHeight="1" x14ac:dyDescent="0.2">
      <c r="A49" s="16" t="s">
        <v>755</v>
      </c>
      <c r="B49" s="191"/>
      <c r="C49" s="42" t="s">
        <v>752</v>
      </c>
      <c r="D49" s="192">
        <v>-0.80800000000000005</v>
      </c>
      <c r="E49" s="43"/>
      <c r="F49" s="43"/>
      <c r="G49" s="193">
        <v>0</v>
      </c>
      <c r="H49" s="194"/>
      <c r="I49" s="194"/>
      <c r="J49" s="43"/>
      <c r="K49" s="101"/>
    </row>
    <row r="50" spans="1:11" ht="27" customHeight="1" x14ac:dyDescent="0.2">
      <c r="A50" s="16" t="s">
        <v>36</v>
      </c>
      <c r="B50" s="191"/>
      <c r="C50" s="42">
        <v>8</v>
      </c>
      <c r="D50" s="192">
        <v>-0.71399999999999997</v>
      </c>
      <c r="E50" s="43"/>
      <c r="F50" s="43"/>
      <c r="G50" s="193">
        <v>0</v>
      </c>
      <c r="H50" s="194"/>
      <c r="I50" s="194"/>
      <c r="J50" s="43"/>
      <c r="K50" s="101"/>
    </row>
    <row r="51" spans="1:11" ht="27" customHeight="1" x14ac:dyDescent="0.2">
      <c r="A51" s="16" t="s">
        <v>37</v>
      </c>
      <c r="B51" s="191"/>
      <c r="C51" s="42">
        <v>0</v>
      </c>
      <c r="D51" s="192">
        <v>-0.80800000000000005</v>
      </c>
      <c r="E51" s="43"/>
      <c r="F51" s="43"/>
      <c r="G51" s="193">
        <v>0</v>
      </c>
      <c r="H51" s="194"/>
      <c r="I51" s="194"/>
      <c r="J51" s="192">
        <v>0.189</v>
      </c>
      <c r="K51" s="101"/>
    </row>
    <row r="52" spans="1:11" ht="27" customHeight="1" x14ac:dyDescent="0.2">
      <c r="A52" s="16" t="s">
        <v>38</v>
      </c>
      <c r="B52" s="191"/>
      <c r="C52" s="42">
        <v>0</v>
      </c>
      <c r="D52" s="200">
        <v>-5.4059999999999997</v>
      </c>
      <c r="E52" s="201">
        <v>-0.59</v>
      </c>
      <c r="F52" s="202">
        <v>-7.1999999999999995E-2</v>
      </c>
      <c r="G52" s="193">
        <v>0</v>
      </c>
      <c r="H52" s="194"/>
      <c r="I52" s="194"/>
      <c r="J52" s="192">
        <v>0.189</v>
      </c>
      <c r="K52" s="101"/>
    </row>
    <row r="53" spans="1:11" ht="39.75" customHeight="1" x14ac:dyDescent="0.2">
      <c r="A53" s="16" t="s">
        <v>39</v>
      </c>
      <c r="B53" s="191"/>
      <c r="C53" s="42">
        <v>0</v>
      </c>
      <c r="D53" s="192">
        <v>-0.71399999999999997</v>
      </c>
      <c r="E53" s="43"/>
      <c r="F53" s="43"/>
      <c r="G53" s="193">
        <v>0</v>
      </c>
      <c r="H53" s="194"/>
      <c r="I53" s="194"/>
      <c r="J53" s="192">
        <v>0.17100000000000001</v>
      </c>
      <c r="K53" s="101"/>
    </row>
    <row r="54" spans="1:11" ht="27" customHeight="1" x14ac:dyDescent="0.2">
      <c r="A54" s="16" t="s">
        <v>40</v>
      </c>
      <c r="B54" s="191"/>
      <c r="C54" s="42">
        <v>0</v>
      </c>
      <c r="D54" s="200">
        <v>-4.9720000000000004</v>
      </c>
      <c r="E54" s="196">
        <v>-0.48899999999999999</v>
      </c>
      <c r="F54" s="202">
        <v>-0.06</v>
      </c>
      <c r="G54" s="193">
        <v>0</v>
      </c>
      <c r="H54" s="194"/>
      <c r="I54" s="194"/>
      <c r="J54" s="192">
        <v>0.17100000000000001</v>
      </c>
      <c r="K54" s="101"/>
    </row>
    <row r="55" spans="1:11" ht="27" customHeight="1" x14ac:dyDescent="0.2">
      <c r="A55" s="16" t="s">
        <v>41</v>
      </c>
      <c r="B55" s="191"/>
      <c r="C55" s="42">
        <v>0</v>
      </c>
      <c r="D55" s="192">
        <v>-0.47</v>
      </c>
      <c r="E55" s="43"/>
      <c r="F55" s="43"/>
      <c r="G55" s="193">
        <v>0</v>
      </c>
      <c r="H55" s="194"/>
      <c r="I55" s="194"/>
      <c r="J55" s="192">
        <v>0.151</v>
      </c>
      <c r="K55" s="101"/>
    </row>
    <row r="56" spans="1:11" ht="27" customHeight="1" x14ac:dyDescent="0.2">
      <c r="A56" s="16" t="s">
        <v>42</v>
      </c>
      <c r="B56" s="191"/>
      <c r="C56" s="42">
        <v>0</v>
      </c>
      <c r="D56" s="200">
        <v>-3.976</v>
      </c>
      <c r="E56" s="196">
        <v>-0.20699999999999999</v>
      </c>
      <c r="F56" s="202">
        <v>-2.5999999999999999E-2</v>
      </c>
      <c r="G56" s="193">
        <v>0</v>
      </c>
      <c r="H56" s="194"/>
      <c r="I56" s="194"/>
      <c r="J56" s="192">
        <v>0.151</v>
      </c>
      <c r="K56" s="101"/>
    </row>
    <row r="57" spans="1:11" ht="27" customHeight="1" x14ac:dyDescent="0.2">
      <c r="A57" s="16" t="s">
        <v>90</v>
      </c>
      <c r="B57" s="191"/>
      <c r="C57" s="42">
        <v>1</v>
      </c>
      <c r="D57" s="192">
        <v>0.69899999999999995</v>
      </c>
      <c r="E57" s="43"/>
      <c r="F57" s="43"/>
      <c r="G57" s="193">
        <v>1.01</v>
      </c>
      <c r="H57" s="194"/>
      <c r="I57" s="194"/>
      <c r="J57" s="43"/>
      <c r="K57" s="101"/>
    </row>
    <row r="58" spans="1:11" ht="27" customHeight="1" x14ac:dyDescent="0.2">
      <c r="A58" s="16" t="s">
        <v>91</v>
      </c>
      <c r="B58" s="191"/>
      <c r="C58" s="42">
        <v>2</v>
      </c>
      <c r="D58" s="192">
        <v>0.85899999999999999</v>
      </c>
      <c r="E58" s="192">
        <v>0.21299999999999999</v>
      </c>
      <c r="F58" s="43"/>
      <c r="G58" s="193">
        <v>1.01</v>
      </c>
      <c r="H58" s="194"/>
      <c r="I58" s="194"/>
      <c r="J58" s="43"/>
      <c r="K58" s="101"/>
    </row>
    <row r="59" spans="1:11" ht="27" customHeight="1" x14ac:dyDescent="0.2">
      <c r="A59" s="16" t="s">
        <v>92</v>
      </c>
      <c r="B59" s="191"/>
      <c r="C59" s="42">
        <v>2</v>
      </c>
      <c r="D59" s="192">
        <v>0.23400000000000001</v>
      </c>
      <c r="E59" s="43"/>
      <c r="F59" s="43"/>
      <c r="G59" s="194"/>
      <c r="H59" s="194"/>
      <c r="I59" s="194"/>
      <c r="J59" s="43"/>
      <c r="K59" s="101"/>
    </row>
    <row r="60" spans="1:11" ht="27" customHeight="1" x14ac:dyDescent="0.2">
      <c r="A60" s="16" t="s">
        <v>93</v>
      </c>
      <c r="B60" s="191"/>
      <c r="C60" s="42">
        <v>3</v>
      </c>
      <c r="D60" s="192">
        <v>0.58799999999999997</v>
      </c>
      <c r="E60" s="43"/>
      <c r="F60" s="43"/>
      <c r="G60" s="193">
        <v>1.49</v>
      </c>
      <c r="H60" s="194"/>
      <c r="I60" s="194"/>
      <c r="J60" s="43"/>
      <c r="K60" s="101"/>
    </row>
    <row r="61" spans="1:11" ht="27" customHeight="1" x14ac:dyDescent="0.2">
      <c r="A61" s="16" t="s">
        <v>94</v>
      </c>
      <c r="B61" s="191"/>
      <c r="C61" s="42">
        <v>4</v>
      </c>
      <c r="D61" s="192">
        <v>0.84799999999999998</v>
      </c>
      <c r="E61" s="192">
        <v>0.25600000000000001</v>
      </c>
      <c r="F61" s="43"/>
      <c r="G61" s="193">
        <v>1.49</v>
      </c>
      <c r="H61" s="194"/>
      <c r="I61" s="194"/>
      <c r="J61" s="43"/>
      <c r="K61" s="101"/>
    </row>
    <row r="62" spans="1:11" ht="27" customHeight="1" x14ac:dyDescent="0.2">
      <c r="A62" s="16" t="s">
        <v>95</v>
      </c>
      <c r="B62" s="191"/>
      <c r="C62" s="42">
        <v>4</v>
      </c>
      <c r="D62" s="192">
        <v>0.27600000000000002</v>
      </c>
      <c r="E62" s="43"/>
      <c r="F62" s="43"/>
      <c r="G62" s="194"/>
      <c r="H62" s="194"/>
      <c r="I62" s="194"/>
      <c r="J62" s="43"/>
      <c r="K62" s="101"/>
    </row>
    <row r="63" spans="1:11" ht="27" customHeight="1" x14ac:dyDescent="0.2">
      <c r="A63" s="16" t="s">
        <v>96</v>
      </c>
      <c r="B63" s="191"/>
      <c r="C63" s="42" t="s">
        <v>17</v>
      </c>
      <c r="D63" s="192">
        <v>0.53900000000000003</v>
      </c>
      <c r="E63" s="192">
        <v>0.20100000000000001</v>
      </c>
      <c r="F63" s="43"/>
      <c r="G63" s="193">
        <v>9.02</v>
      </c>
      <c r="H63" s="194"/>
      <c r="I63" s="194"/>
      <c r="J63" s="43"/>
      <c r="K63" s="101"/>
    </row>
    <row r="64" spans="1:11" ht="27" customHeight="1" x14ac:dyDescent="0.2">
      <c r="A64" s="16" t="s">
        <v>97</v>
      </c>
      <c r="B64" s="191"/>
      <c r="C64" s="42" t="s">
        <v>17</v>
      </c>
      <c r="D64" s="192">
        <v>0.75900000000000001</v>
      </c>
      <c r="E64" s="192">
        <v>0.29699999999999999</v>
      </c>
      <c r="F64" s="43"/>
      <c r="G64" s="193">
        <v>12.49</v>
      </c>
      <c r="H64" s="194"/>
      <c r="I64" s="194"/>
      <c r="J64" s="43"/>
      <c r="K64" s="101"/>
    </row>
    <row r="65" spans="1:11" ht="27" customHeight="1" x14ac:dyDescent="0.2">
      <c r="A65" s="16" t="s">
        <v>98</v>
      </c>
      <c r="B65" s="191"/>
      <c r="C65" s="42" t="s">
        <v>17</v>
      </c>
      <c r="D65" s="192">
        <v>0.58799999999999997</v>
      </c>
      <c r="E65" s="192">
        <v>0.29899999999999999</v>
      </c>
      <c r="F65" s="43"/>
      <c r="G65" s="193">
        <v>202.7</v>
      </c>
      <c r="H65" s="194"/>
      <c r="I65" s="194"/>
      <c r="J65" s="43"/>
      <c r="K65" s="101"/>
    </row>
    <row r="66" spans="1:11" ht="27" customHeight="1" x14ac:dyDescent="0.2">
      <c r="A66" s="16" t="s">
        <v>555</v>
      </c>
      <c r="B66" s="191"/>
      <c r="C66" s="42" t="s">
        <v>550</v>
      </c>
      <c r="D66" s="195">
        <v>2.9140000000000001</v>
      </c>
      <c r="E66" s="196">
        <v>0.45700000000000002</v>
      </c>
      <c r="F66" s="197">
        <v>0.193</v>
      </c>
      <c r="G66" s="193">
        <v>1.01</v>
      </c>
      <c r="H66" s="194"/>
      <c r="I66" s="194"/>
      <c r="J66" s="43"/>
      <c r="K66" s="101"/>
    </row>
    <row r="67" spans="1:11" ht="27" customHeight="1" x14ac:dyDescent="0.2">
      <c r="A67" s="16" t="s">
        <v>556</v>
      </c>
      <c r="B67" s="191"/>
      <c r="C67" s="42" t="s">
        <v>550</v>
      </c>
      <c r="D67" s="195">
        <v>2.758</v>
      </c>
      <c r="E67" s="196">
        <v>0.44</v>
      </c>
      <c r="F67" s="197">
        <v>0.191</v>
      </c>
      <c r="G67" s="193">
        <v>1.49</v>
      </c>
      <c r="H67" s="194"/>
      <c r="I67" s="194"/>
      <c r="J67" s="43"/>
      <c r="K67" s="101"/>
    </row>
    <row r="68" spans="1:11" ht="27" customHeight="1" x14ac:dyDescent="0.2">
      <c r="A68" s="16" t="s">
        <v>99</v>
      </c>
      <c r="B68" s="191"/>
      <c r="C68" s="42">
        <v>0</v>
      </c>
      <c r="D68" s="195">
        <v>2.0640000000000001</v>
      </c>
      <c r="E68" s="196">
        <v>0.32900000000000001</v>
      </c>
      <c r="F68" s="197">
        <v>0.17799999999999999</v>
      </c>
      <c r="G68" s="193">
        <v>4.8600000000000003</v>
      </c>
      <c r="H68" s="193">
        <v>0.82</v>
      </c>
      <c r="I68" s="193">
        <v>1.52</v>
      </c>
      <c r="J68" s="192">
        <v>6.7000000000000004E-2</v>
      </c>
      <c r="K68" s="101"/>
    </row>
    <row r="69" spans="1:11" ht="27" customHeight="1" x14ac:dyDescent="0.2">
      <c r="A69" s="16" t="s">
        <v>100</v>
      </c>
      <c r="B69" s="191"/>
      <c r="C69" s="42">
        <v>0</v>
      </c>
      <c r="D69" s="195">
        <v>2.9630000000000001</v>
      </c>
      <c r="E69" s="196">
        <v>0.38700000000000001</v>
      </c>
      <c r="F69" s="197">
        <v>0.26200000000000001</v>
      </c>
      <c r="G69" s="193">
        <v>12.49</v>
      </c>
      <c r="H69" s="193">
        <v>2.2999999999999998</v>
      </c>
      <c r="I69" s="193">
        <v>3.1</v>
      </c>
      <c r="J69" s="192">
        <v>7.8E-2</v>
      </c>
      <c r="K69" s="101"/>
    </row>
    <row r="70" spans="1:11" ht="27" customHeight="1" x14ac:dyDescent="0.2">
      <c r="A70" s="16" t="s">
        <v>101</v>
      </c>
      <c r="B70" s="191"/>
      <c r="C70" s="42">
        <v>0</v>
      </c>
      <c r="D70" s="195">
        <v>2.198</v>
      </c>
      <c r="E70" s="196">
        <v>0.35899999999999999</v>
      </c>
      <c r="F70" s="197">
        <v>0.28699999999999998</v>
      </c>
      <c r="G70" s="193">
        <v>84.22</v>
      </c>
      <c r="H70" s="193">
        <v>3.22</v>
      </c>
      <c r="I70" s="193">
        <v>3.99</v>
      </c>
      <c r="J70" s="192">
        <v>5.0999999999999997E-2</v>
      </c>
      <c r="K70" s="101"/>
    </row>
    <row r="71" spans="1:11" ht="27" customHeight="1" x14ac:dyDescent="0.2">
      <c r="A71" s="16" t="s">
        <v>187</v>
      </c>
      <c r="B71" s="191"/>
      <c r="C71" s="42">
        <v>8</v>
      </c>
      <c r="D71" s="192">
        <v>0.79700000000000004</v>
      </c>
      <c r="E71" s="43"/>
      <c r="F71" s="43"/>
      <c r="G71" s="194"/>
      <c r="H71" s="194"/>
      <c r="I71" s="203"/>
      <c r="J71" s="43"/>
      <c r="K71" s="101"/>
    </row>
    <row r="72" spans="1:11" ht="27" customHeight="1" x14ac:dyDescent="0.2">
      <c r="A72" s="16" t="s">
        <v>188</v>
      </c>
      <c r="B72" s="191"/>
      <c r="C72" s="42">
        <v>1</v>
      </c>
      <c r="D72" s="192">
        <v>0.85</v>
      </c>
      <c r="E72" s="43"/>
      <c r="F72" s="43"/>
      <c r="G72" s="194"/>
      <c r="H72" s="194"/>
      <c r="I72" s="203"/>
      <c r="J72" s="43"/>
      <c r="K72" s="101"/>
    </row>
    <row r="73" spans="1:11" ht="27" customHeight="1" x14ac:dyDescent="0.2">
      <c r="A73" s="16" t="s">
        <v>189</v>
      </c>
      <c r="B73" s="191"/>
      <c r="C73" s="42">
        <v>1</v>
      </c>
      <c r="D73" s="192">
        <v>1.1060000000000001</v>
      </c>
      <c r="E73" s="43"/>
      <c r="F73" s="43"/>
      <c r="G73" s="194"/>
      <c r="H73" s="194"/>
      <c r="I73" s="203"/>
      <c r="J73" s="43"/>
      <c r="K73" s="101"/>
    </row>
    <row r="74" spans="1:11" ht="27" customHeight="1" x14ac:dyDescent="0.2">
      <c r="A74" s="16" t="s">
        <v>190</v>
      </c>
      <c r="B74" s="191"/>
      <c r="C74" s="42">
        <v>1</v>
      </c>
      <c r="D74" s="192">
        <v>0.76600000000000001</v>
      </c>
      <c r="E74" s="43"/>
      <c r="F74" s="43"/>
      <c r="G74" s="194"/>
      <c r="H74" s="194"/>
      <c r="I74" s="203"/>
      <c r="J74" s="43"/>
      <c r="K74" s="101"/>
    </row>
    <row r="75" spans="1:11" ht="27" customHeight="1" x14ac:dyDescent="0.2">
      <c r="A75" s="16" t="s">
        <v>102</v>
      </c>
      <c r="B75" s="191"/>
      <c r="C75" s="42">
        <v>0</v>
      </c>
      <c r="D75" s="198">
        <v>4.9660000000000002</v>
      </c>
      <c r="E75" s="199">
        <v>0.747</v>
      </c>
      <c r="F75" s="197">
        <v>0.56699999999999995</v>
      </c>
      <c r="G75" s="194"/>
      <c r="H75" s="194"/>
      <c r="I75" s="194"/>
      <c r="J75" s="43"/>
      <c r="K75" s="101"/>
    </row>
    <row r="76" spans="1:11" ht="27" customHeight="1" x14ac:dyDescent="0.2">
      <c r="A76" s="16" t="s">
        <v>557</v>
      </c>
      <c r="B76" s="191"/>
      <c r="C76" s="42">
        <v>8</v>
      </c>
      <c r="D76" s="192">
        <v>-0.42</v>
      </c>
      <c r="E76" s="43"/>
      <c r="F76" s="43"/>
      <c r="G76" s="193">
        <v>0</v>
      </c>
      <c r="H76" s="194"/>
      <c r="I76" s="194"/>
      <c r="J76" s="43"/>
      <c r="K76" s="101"/>
    </row>
    <row r="77" spans="1:11" ht="27" customHeight="1" x14ac:dyDescent="0.2">
      <c r="A77" s="16" t="s">
        <v>103</v>
      </c>
      <c r="B77" s="191"/>
      <c r="C77" s="42">
        <v>8</v>
      </c>
      <c r="D77" s="192">
        <v>-0.42199999999999999</v>
      </c>
      <c r="E77" s="43"/>
      <c r="F77" s="43"/>
      <c r="G77" s="193">
        <v>0</v>
      </c>
      <c r="H77" s="194"/>
      <c r="I77" s="194"/>
      <c r="J77" s="43"/>
      <c r="K77" s="101"/>
    </row>
    <row r="78" spans="1:11" ht="27" customHeight="1" x14ac:dyDescent="0.2">
      <c r="A78" s="16" t="s">
        <v>104</v>
      </c>
      <c r="B78" s="191"/>
      <c r="C78" s="42">
        <v>0</v>
      </c>
      <c r="D78" s="192">
        <v>-0.42</v>
      </c>
      <c r="E78" s="43"/>
      <c r="F78" s="43"/>
      <c r="G78" s="193">
        <v>0</v>
      </c>
      <c r="H78" s="194"/>
      <c r="I78" s="194"/>
      <c r="J78" s="192">
        <v>9.8000000000000004E-2</v>
      </c>
      <c r="K78" s="101"/>
    </row>
    <row r="79" spans="1:11" ht="27" customHeight="1" x14ac:dyDescent="0.2">
      <c r="A79" s="16" t="s">
        <v>105</v>
      </c>
      <c r="B79" s="191"/>
      <c r="C79" s="42">
        <v>0</v>
      </c>
      <c r="D79" s="200">
        <v>-2.8130000000000002</v>
      </c>
      <c r="E79" s="196">
        <v>-0.307</v>
      </c>
      <c r="F79" s="202">
        <v>-3.6999999999999998E-2</v>
      </c>
      <c r="G79" s="193">
        <v>0</v>
      </c>
      <c r="H79" s="194"/>
      <c r="I79" s="194"/>
      <c r="J79" s="192">
        <v>9.8000000000000004E-2</v>
      </c>
      <c r="K79" s="101"/>
    </row>
    <row r="80" spans="1:11" ht="27" customHeight="1" x14ac:dyDescent="0.2">
      <c r="A80" s="16" t="s">
        <v>106</v>
      </c>
      <c r="B80" s="191"/>
      <c r="C80" s="42">
        <v>0</v>
      </c>
      <c r="D80" s="192">
        <v>-0.42199999999999999</v>
      </c>
      <c r="E80" s="43"/>
      <c r="F80" s="43"/>
      <c r="G80" s="193">
        <v>0</v>
      </c>
      <c r="H80" s="194"/>
      <c r="I80" s="194"/>
      <c r="J80" s="192">
        <v>0.10100000000000001</v>
      </c>
      <c r="K80" s="101"/>
    </row>
    <row r="81" spans="1:11" ht="27" customHeight="1" x14ac:dyDescent="0.2">
      <c r="A81" s="16" t="s">
        <v>107</v>
      </c>
      <c r="B81" s="191"/>
      <c r="C81" s="42">
        <v>0</v>
      </c>
      <c r="D81" s="200">
        <v>-2.9390000000000001</v>
      </c>
      <c r="E81" s="196">
        <v>-0.28899999999999998</v>
      </c>
      <c r="F81" s="202">
        <v>-3.5000000000000003E-2</v>
      </c>
      <c r="G81" s="193">
        <v>0</v>
      </c>
      <c r="H81" s="194"/>
      <c r="I81" s="194"/>
      <c r="J81" s="192">
        <v>0.10100000000000001</v>
      </c>
      <c r="K81" s="101"/>
    </row>
    <row r="82" spans="1:11" ht="27" customHeight="1" x14ac:dyDescent="0.2">
      <c r="A82" s="16" t="s">
        <v>108</v>
      </c>
      <c r="B82" s="191"/>
      <c r="C82" s="42">
        <v>0</v>
      </c>
      <c r="D82" s="192">
        <v>-0.47</v>
      </c>
      <c r="E82" s="43"/>
      <c r="F82" s="43"/>
      <c r="G82" s="193">
        <v>253.29</v>
      </c>
      <c r="H82" s="194"/>
      <c r="I82" s="194"/>
      <c r="J82" s="192">
        <v>0.151</v>
      </c>
      <c r="K82" s="101"/>
    </row>
    <row r="83" spans="1:11" ht="27" customHeight="1" x14ac:dyDescent="0.2">
      <c r="A83" s="16" t="s">
        <v>109</v>
      </c>
      <c r="B83" s="191"/>
      <c r="C83" s="42">
        <v>0</v>
      </c>
      <c r="D83" s="200">
        <v>-3.976</v>
      </c>
      <c r="E83" s="196">
        <v>-0.20699999999999999</v>
      </c>
      <c r="F83" s="202">
        <v>-2.5999999999999999E-2</v>
      </c>
      <c r="G83" s="193">
        <v>253.29</v>
      </c>
      <c r="H83" s="194"/>
      <c r="I83" s="194"/>
      <c r="J83" s="192">
        <v>0.151</v>
      </c>
      <c r="K83" s="101"/>
    </row>
    <row r="84" spans="1:11" ht="27" customHeight="1" x14ac:dyDescent="0.2">
      <c r="A84" s="16" t="s">
        <v>54</v>
      </c>
      <c r="B84" s="191"/>
      <c r="C84" s="42">
        <v>1</v>
      </c>
      <c r="D84" s="192">
        <v>0.54200000000000004</v>
      </c>
      <c r="E84" s="43"/>
      <c r="F84" s="43"/>
      <c r="G84" s="193">
        <v>0.78</v>
      </c>
      <c r="H84" s="194"/>
      <c r="I84" s="194"/>
      <c r="J84" s="43"/>
      <c r="K84" s="101"/>
    </row>
    <row r="85" spans="1:11" ht="27" customHeight="1" x14ac:dyDescent="0.2">
      <c r="A85" s="16" t="s">
        <v>55</v>
      </c>
      <c r="B85" s="191"/>
      <c r="C85" s="42">
        <v>2</v>
      </c>
      <c r="D85" s="192">
        <v>0.66600000000000004</v>
      </c>
      <c r="E85" s="192">
        <v>0.16500000000000001</v>
      </c>
      <c r="F85" s="43"/>
      <c r="G85" s="193">
        <v>0.78</v>
      </c>
      <c r="H85" s="194"/>
      <c r="I85" s="194"/>
      <c r="J85" s="43"/>
      <c r="K85" s="101"/>
    </row>
    <row r="86" spans="1:11" ht="27" customHeight="1" x14ac:dyDescent="0.2">
      <c r="A86" s="16" t="s">
        <v>56</v>
      </c>
      <c r="B86" s="191"/>
      <c r="C86" s="42">
        <v>2</v>
      </c>
      <c r="D86" s="192">
        <v>0.18099999999999999</v>
      </c>
      <c r="E86" s="43"/>
      <c r="F86" s="43"/>
      <c r="G86" s="194"/>
      <c r="H86" s="194"/>
      <c r="I86" s="194"/>
      <c r="J86" s="43"/>
      <c r="K86" s="101"/>
    </row>
    <row r="87" spans="1:11" ht="27" customHeight="1" x14ac:dyDescent="0.2">
      <c r="A87" s="16" t="s">
        <v>57</v>
      </c>
      <c r="B87" s="191"/>
      <c r="C87" s="42">
        <v>3</v>
      </c>
      <c r="D87" s="192">
        <v>0.45600000000000002</v>
      </c>
      <c r="E87" s="43"/>
      <c r="F87" s="43"/>
      <c r="G87" s="193">
        <v>1.1499999999999999</v>
      </c>
      <c r="H87" s="194"/>
      <c r="I87" s="194"/>
      <c r="J87" s="43"/>
      <c r="K87" s="101"/>
    </row>
    <row r="88" spans="1:11" ht="27" customHeight="1" x14ac:dyDescent="0.2">
      <c r="A88" s="16" t="s">
        <v>58</v>
      </c>
      <c r="B88" s="191"/>
      <c r="C88" s="42">
        <v>4</v>
      </c>
      <c r="D88" s="192">
        <v>0.65700000000000003</v>
      </c>
      <c r="E88" s="192">
        <v>0.19800000000000001</v>
      </c>
      <c r="F88" s="43"/>
      <c r="G88" s="193">
        <v>1.1499999999999999</v>
      </c>
      <c r="H88" s="194"/>
      <c r="I88" s="194"/>
      <c r="J88" s="43"/>
      <c r="K88" s="101"/>
    </row>
    <row r="89" spans="1:11" ht="27" customHeight="1" x14ac:dyDescent="0.2">
      <c r="A89" s="16" t="s">
        <v>59</v>
      </c>
      <c r="B89" s="191"/>
      <c r="C89" s="42">
        <v>4</v>
      </c>
      <c r="D89" s="192">
        <v>0.214</v>
      </c>
      <c r="E89" s="43"/>
      <c r="F89" s="43"/>
      <c r="G89" s="194"/>
      <c r="H89" s="194"/>
      <c r="I89" s="194"/>
      <c r="J89" s="43"/>
      <c r="K89" s="101"/>
    </row>
    <row r="90" spans="1:11" ht="27" customHeight="1" x14ac:dyDescent="0.2">
      <c r="A90" s="16" t="s">
        <v>60</v>
      </c>
      <c r="B90" s="191"/>
      <c r="C90" s="42" t="s">
        <v>17</v>
      </c>
      <c r="D90" s="192">
        <v>0.41699999999999998</v>
      </c>
      <c r="E90" s="192">
        <v>0.156</v>
      </c>
      <c r="F90" s="43"/>
      <c r="G90" s="193">
        <v>6.99</v>
      </c>
      <c r="H90" s="194"/>
      <c r="I90" s="194"/>
      <c r="J90" s="43"/>
      <c r="K90" s="101"/>
    </row>
    <row r="91" spans="1:11" ht="27" customHeight="1" x14ac:dyDescent="0.2">
      <c r="A91" s="16" t="s">
        <v>110</v>
      </c>
      <c r="B91" s="191"/>
      <c r="C91" s="42" t="s">
        <v>17</v>
      </c>
      <c r="D91" s="192">
        <v>0.58799999999999997</v>
      </c>
      <c r="E91" s="192">
        <v>0.23</v>
      </c>
      <c r="F91" s="43"/>
      <c r="G91" s="193">
        <v>9.68</v>
      </c>
      <c r="H91" s="194"/>
      <c r="I91" s="194"/>
      <c r="J91" s="43"/>
      <c r="K91" s="101"/>
    </row>
    <row r="92" spans="1:11" ht="27" customHeight="1" x14ac:dyDescent="0.2">
      <c r="A92" s="16" t="s">
        <v>111</v>
      </c>
      <c r="B92" s="191"/>
      <c r="C92" s="42" t="s">
        <v>17</v>
      </c>
      <c r="D92" s="192">
        <v>0.45600000000000002</v>
      </c>
      <c r="E92" s="192">
        <v>0.23100000000000001</v>
      </c>
      <c r="F92" s="43"/>
      <c r="G92" s="193">
        <v>157.06</v>
      </c>
      <c r="H92" s="194"/>
      <c r="I92" s="194"/>
      <c r="J92" s="43"/>
      <c r="K92" s="101"/>
    </row>
    <row r="93" spans="1:11" ht="27" customHeight="1" x14ac:dyDescent="0.2">
      <c r="A93" s="16" t="s">
        <v>558</v>
      </c>
      <c r="B93" s="191"/>
      <c r="C93" s="42" t="s">
        <v>550</v>
      </c>
      <c r="D93" s="195">
        <v>2.258</v>
      </c>
      <c r="E93" s="196">
        <v>0.35399999999999998</v>
      </c>
      <c r="F93" s="197">
        <v>0.15</v>
      </c>
      <c r="G93" s="193">
        <v>0.78</v>
      </c>
      <c r="H93" s="194"/>
      <c r="I93" s="194"/>
      <c r="J93" s="43"/>
      <c r="K93" s="101"/>
    </row>
    <row r="94" spans="1:11" ht="27" customHeight="1" x14ac:dyDescent="0.2">
      <c r="A94" s="16" t="s">
        <v>559</v>
      </c>
      <c r="B94" s="191"/>
      <c r="C94" s="42" t="s">
        <v>550</v>
      </c>
      <c r="D94" s="195">
        <v>2.137</v>
      </c>
      <c r="E94" s="196">
        <v>0.34100000000000003</v>
      </c>
      <c r="F94" s="197">
        <v>0.14799999999999999</v>
      </c>
      <c r="G94" s="193">
        <v>1.1499999999999999</v>
      </c>
      <c r="H94" s="194"/>
      <c r="I94" s="194"/>
      <c r="J94" s="43"/>
      <c r="K94" s="101"/>
    </row>
    <row r="95" spans="1:11" ht="27" customHeight="1" x14ac:dyDescent="0.2">
      <c r="A95" s="16" t="s">
        <v>61</v>
      </c>
      <c r="B95" s="191"/>
      <c r="C95" s="42">
        <v>0</v>
      </c>
      <c r="D95" s="195">
        <v>1.599</v>
      </c>
      <c r="E95" s="196">
        <v>0.255</v>
      </c>
      <c r="F95" s="197">
        <v>0.13800000000000001</v>
      </c>
      <c r="G95" s="193">
        <v>3.77</v>
      </c>
      <c r="H95" s="193">
        <v>0.63</v>
      </c>
      <c r="I95" s="193">
        <v>1.18</v>
      </c>
      <c r="J95" s="192">
        <v>5.1999999999999998E-2</v>
      </c>
      <c r="K95" s="101"/>
    </row>
    <row r="96" spans="1:11" ht="27" customHeight="1" x14ac:dyDescent="0.2">
      <c r="A96" s="16" t="s">
        <v>62</v>
      </c>
      <c r="B96" s="191"/>
      <c r="C96" s="42">
        <v>0</v>
      </c>
      <c r="D96" s="195">
        <v>2.2959999999999998</v>
      </c>
      <c r="E96" s="196">
        <v>0.3</v>
      </c>
      <c r="F96" s="197">
        <v>0.20300000000000001</v>
      </c>
      <c r="G96" s="193">
        <v>9.68</v>
      </c>
      <c r="H96" s="193">
        <v>1.78</v>
      </c>
      <c r="I96" s="193">
        <v>2.4</v>
      </c>
      <c r="J96" s="192">
        <v>0.06</v>
      </c>
      <c r="K96" s="101"/>
    </row>
    <row r="97" spans="1:11" ht="27" customHeight="1" x14ac:dyDescent="0.2">
      <c r="A97" s="16" t="s">
        <v>63</v>
      </c>
      <c r="B97" s="191"/>
      <c r="C97" s="42">
        <v>0</v>
      </c>
      <c r="D97" s="195">
        <v>1.7030000000000001</v>
      </c>
      <c r="E97" s="196">
        <v>0.27800000000000002</v>
      </c>
      <c r="F97" s="197">
        <v>0.223</v>
      </c>
      <c r="G97" s="193">
        <v>65.260000000000005</v>
      </c>
      <c r="H97" s="193">
        <v>2.4900000000000002</v>
      </c>
      <c r="I97" s="193">
        <v>3.09</v>
      </c>
      <c r="J97" s="192">
        <v>3.9E-2</v>
      </c>
      <c r="K97" s="101"/>
    </row>
    <row r="98" spans="1:11" ht="27" customHeight="1" x14ac:dyDescent="0.2">
      <c r="A98" s="16" t="s">
        <v>191</v>
      </c>
      <c r="B98" s="191"/>
      <c r="C98" s="42">
        <v>8</v>
      </c>
      <c r="D98" s="192">
        <v>0.61799999999999999</v>
      </c>
      <c r="E98" s="43"/>
      <c r="F98" s="43"/>
      <c r="G98" s="194"/>
      <c r="H98" s="194"/>
      <c r="I98" s="203"/>
      <c r="J98" s="43"/>
      <c r="K98" s="101"/>
    </row>
    <row r="99" spans="1:11" ht="27" customHeight="1" x14ac:dyDescent="0.2">
      <c r="A99" s="16" t="s">
        <v>192</v>
      </c>
      <c r="B99" s="191"/>
      <c r="C99" s="42">
        <v>1</v>
      </c>
      <c r="D99" s="192">
        <v>0.65900000000000003</v>
      </c>
      <c r="E99" s="43"/>
      <c r="F99" s="43"/>
      <c r="G99" s="194"/>
      <c r="H99" s="194"/>
      <c r="I99" s="203"/>
      <c r="J99" s="43"/>
      <c r="K99" s="101"/>
    </row>
    <row r="100" spans="1:11" ht="27" customHeight="1" x14ac:dyDescent="0.2">
      <c r="A100" s="16" t="s">
        <v>193</v>
      </c>
      <c r="B100" s="191"/>
      <c r="C100" s="42">
        <v>1</v>
      </c>
      <c r="D100" s="192">
        <v>0.85699999999999998</v>
      </c>
      <c r="E100" s="43"/>
      <c r="F100" s="43"/>
      <c r="G100" s="194"/>
      <c r="H100" s="194"/>
      <c r="I100" s="203"/>
      <c r="J100" s="43"/>
      <c r="K100" s="101"/>
    </row>
    <row r="101" spans="1:11" ht="27" customHeight="1" x14ac:dyDescent="0.2">
      <c r="A101" s="16" t="s">
        <v>194</v>
      </c>
      <c r="B101" s="191"/>
      <c r="C101" s="42">
        <v>1</v>
      </c>
      <c r="D101" s="192">
        <v>0.59399999999999997</v>
      </c>
      <c r="E101" s="43"/>
      <c r="F101" s="43"/>
      <c r="G101" s="194"/>
      <c r="H101" s="194"/>
      <c r="I101" s="203"/>
      <c r="J101" s="43"/>
      <c r="K101" s="101"/>
    </row>
    <row r="102" spans="1:11" ht="27" customHeight="1" x14ac:dyDescent="0.2">
      <c r="A102" s="16" t="s">
        <v>64</v>
      </c>
      <c r="B102" s="191"/>
      <c r="C102" s="42">
        <v>0</v>
      </c>
      <c r="D102" s="198">
        <v>3.8479999999999999</v>
      </c>
      <c r="E102" s="199">
        <v>0.57899999999999996</v>
      </c>
      <c r="F102" s="197">
        <v>0.44</v>
      </c>
      <c r="G102" s="194"/>
      <c r="H102" s="194"/>
      <c r="I102" s="194"/>
      <c r="J102" s="43"/>
      <c r="K102" s="101"/>
    </row>
    <row r="103" spans="1:11" ht="27" customHeight="1" x14ac:dyDescent="0.2">
      <c r="A103" s="16" t="s">
        <v>560</v>
      </c>
      <c r="B103" s="191"/>
      <c r="C103" s="42">
        <v>8</v>
      </c>
      <c r="D103" s="192">
        <v>-0.32600000000000001</v>
      </c>
      <c r="E103" s="43"/>
      <c r="F103" s="43"/>
      <c r="G103" s="193">
        <v>0</v>
      </c>
      <c r="H103" s="194"/>
      <c r="I103" s="194"/>
      <c r="J103" s="43"/>
      <c r="K103" s="101"/>
    </row>
    <row r="104" spans="1:11" ht="27" customHeight="1" x14ac:dyDescent="0.2">
      <c r="A104" s="16" t="s">
        <v>65</v>
      </c>
      <c r="B104" s="191"/>
      <c r="C104" s="42">
        <v>8</v>
      </c>
      <c r="D104" s="192">
        <v>-0.32700000000000001</v>
      </c>
      <c r="E104" s="43"/>
      <c r="F104" s="43"/>
      <c r="G104" s="193">
        <v>0</v>
      </c>
      <c r="H104" s="194"/>
      <c r="I104" s="194"/>
      <c r="J104" s="43"/>
      <c r="K104" s="101"/>
    </row>
    <row r="105" spans="1:11" ht="27" customHeight="1" x14ac:dyDescent="0.2">
      <c r="A105" s="16" t="s">
        <v>66</v>
      </c>
      <c r="B105" s="191"/>
      <c r="C105" s="42">
        <v>0</v>
      </c>
      <c r="D105" s="192">
        <v>-0.32600000000000001</v>
      </c>
      <c r="E105" s="43"/>
      <c r="F105" s="43"/>
      <c r="G105" s="193">
        <v>0</v>
      </c>
      <c r="H105" s="194"/>
      <c r="I105" s="194"/>
      <c r="J105" s="192">
        <v>7.5999999999999998E-2</v>
      </c>
      <c r="K105" s="101"/>
    </row>
    <row r="106" spans="1:11" ht="27" customHeight="1" x14ac:dyDescent="0.2">
      <c r="A106" s="16" t="s">
        <v>67</v>
      </c>
      <c r="B106" s="191"/>
      <c r="C106" s="42">
        <v>0</v>
      </c>
      <c r="D106" s="200">
        <v>-2.1800000000000002</v>
      </c>
      <c r="E106" s="201">
        <v>-0.23799999999999999</v>
      </c>
      <c r="F106" s="202">
        <v>-2.9000000000000001E-2</v>
      </c>
      <c r="G106" s="193">
        <v>0</v>
      </c>
      <c r="H106" s="194"/>
      <c r="I106" s="194"/>
      <c r="J106" s="192">
        <v>7.5999999999999998E-2</v>
      </c>
      <c r="K106" s="101"/>
    </row>
    <row r="107" spans="1:11" ht="27" customHeight="1" x14ac:dyDescent="0.2">
      <c r="A107" s="16" t="s">
        <v>68</v>
      </c>
      <c r="B107" s="191"/>
      <c r="C107" s="42">
        <v>0</v>
      </c>
      <c r="D107" s="192">
        <v>-0.32700000000000001</v>
      </c>
      <c r="E107" s="43"/>
      <c r="F107" s="43"/>
      <c r="G107" s="193">
        <v>0</v>
      </c>
      <c r="H107" s="194"/>
      <c r="I107" s="194"/>
      <c r="J107" s="192">
        <v>7.8E-2</v>
      </c>
      <c r="K107" s="101"/>
    </row>
    <row r="108" spans="1:11" ht="27" customHeight="1" x14ac:dyDescent="0.2">
      <c r="A108" s="16" t="s">
        <v>69</v>
      </c>
      <c r="B108" s="191"/>
      <c r="C108" s="42">
        <v>0</v>
      </c>
      <c r="D108" s="200">
        <v>-2.2770000000000001</v>
      </c>
      <c r="E108" s="196">
        <v>-0.224</v>
      </c>
      <c r="F108" s="202">
        <v>-2.7E-2</v>
      </c>
      <c r="G108" s="193">
        <v>0</v>
      </c>
      <c r="H108" s="194"/>
      <c r="I108" s="194"/>
      <c r="J108" s="192">
        <v>7.8E-2</v>
      </c>
      <c r="K108" s="101"/>
    </row>
    <row r="109" spans="1:11" ht="27" customHeight="1" x14ac:dyDescent="0.2">
      <c r="A109" s="16" t="s">
        <v>70</v>
      </c>
      <c r="B109" s="191"/>
      <c r="C109" s="42">
        <v>0</v>
      </c>
      <c r="D109" s="192">
        <v>-0.36399999999999999</v>
      </c>
      <c r="E109" s="43"/>
      <c r="F109" s="43"/>
      <c r="G109" s="193">
        <v>196.27</v>
      </c>
      <c r="H109" s="194"/>
      <c r="I109" s="194"/>
      <c r="J109" s="192">
        <v>0.11700000000000001</v>
      </c>
      <c r="K109" s="101"/>
    </row>
    <row r="110" spans="1:11" ht="27" customHeight="1" x14ac:dyDescent="0.2">
      <c r="A110" s="16" t="s">
        <v>71</v>
      </c>
      <c r="B110" s="191"/>
      <c r="C110" s="42">
        <v>0</v>
      </c>
      <c r="D110" s="200">
        <v>-3.081</v>
      </c>
      <c r="E110" s="196">
        <v>-0.16</v>
      </c>
      <c r="F110" s="202">
        <v>-0.02</v>
      </c>
      <c r="G110" s="193">
        <v>196.27</v>
      </c>
      <c r="H110" s="194"/>
      <c r="I110" s="194"/>
      <c r="J110" s="192">
        <v>0.11700000000000001</v>
      </c>
      <c r="K110" s="101"/>
    </row>
    <row r="111" spans="1:11" ht="27" customHeight="1" x14ac:dyDescent="0.2">
      <c r="A111" s="16" t="s">
        <v>112</v>
      </c>
      <c r="B111" s="191"/>
      <c r="C111" s="42">
        <v>1</v>
      </c>
      <c r="D111" s="192">
        <v>0.40400000000000003</v>
      </c>
      <c r="E111" s="43"/>
      <c r="F111" s="43"/>
      <c r="G111" s="193">
        <v>0.57999999999999996</v>
      </c>
      <c r="H111" s="194"/>
      <c r="I111" s="194"/>
      <c r="J111" s="43"/>
      <c r="K111" s="101"/>
    </row>
    <row r="112" spans="1:11" ht="27" customHeight="1" x14ac:dyDescent="0.2">
      <c r="A112" s="16" t="s">
        <v>113</v>
      </c>
      <c r="B112" s="191"/>
      <c r="C112" s="42">
        <v>2</v>
      </c>
      <c r="D112" s="192">
        <v>0.497</v>
      </c>
      <c r="E112" s="192">
        <v>0.123</v>
      </c>
      <c r="F112" s="43"/>
      <c r="G112" s="193">
        <v>0.57999999999999996</v>
      </c>
      <c r="H112" s="194"/>
      <c r="I112" s="194"/>
      <c r="J112" s="43"/>
      <c r="K112" s="101"/>
    </row>
    <row r="113" spans="1:11" ht="27" customHeight="1" x14ac:dyDescent="0.2">
      <c r="A113" s="16" t="s">
        <v>114</v>
      </c>
      <c r="B113" s="191"/>
      <c r="C113" s="42">
        <v>2</v>
      </c>
      <c r="D113" s="192">
        <v>0.13500000000000001</v>
      </c>
      <c r="E113" s="43"/>
      <c r="F113" s="43"/>
      <c r="G113" s="194"/>
      <c r="H113" s="194"/>
      <c r="I113" s="194"/>
      <c r="J113" s="43"/>
      <c r="K113" s="101"/>
    </row>
    <row r="114" spans="1:11" ht="27" customHeight="1" x14ac:dyDescent="0.2">
      <c r="A114" s="16" t="s">
        <v>115</v>
      </c>
      <c r="B114" s="191"/>
      <c r="C114" s="42">
        <v>3</v>
      </c>
      <c r="D114" s="192">
        <v>0.34</v>
      </c>
      <c r="E114" s="43"/>
      <c r="F114" s="43"/>
      <c r="G114" s="193">
        <v>0.86</v>
      </c>
      <c r="H114" s="194"/>
      <c r="I114" s="194"/>
      <c r="J114" s="43"/>
      <c r="K114" s="101"/>
    </row>
    <row r="115" spans="1:11" ht="27" customHeight="1" x14ac:dyDescent="0.2">
      <c r="A115" s="16" t="s">
        <v>116</v>
      </c>
      <c r="B115" s="191"/>
      <c r="C115" s="42">
        <v>4</v>
      </c>
      <c r="D115" s="192">
        <v>0.49</v>
      </c>
      <c r="E115" s="192">
        <v>0.14799999999999999</v>
      </c>
      <c r="F115" s="43"/>
      <c r="G115" s="193">
        <v>0.86</v>
      </c>
      <c r="H115" s="194"/>
      <c r="I115" s="194"/>
      <c r="J115" s="43"/>
      <c r="K115" s="101"/>
    </row>
    <row r="116" spans="1:11" ht="27" customHeight="1" x14ac:dyDescent="0.2">
      <c r="A116" s="16" t="s">
        <v>117</v>
      </c>
      <c r="B116" s="191"/>
      <c r="C116" s="42">
        <v>4</v>
      </c>
      <c r="D116" s="192">
        <v>0.16</v>
      </c>
      <c r="E116" s="43"/>
      <c r="F116" s="43"/>
      <c r="G116" s="194"/>
      <c r="H116" s="194"/>
      <c r="I116" s="194"/>
      <c r="J116" s="43"/>
      <c r="K116" s="101"/>
    </row>
    <row r="117" spans="1:11" ht="27" customHeight="1" x14ac:dyDescent="0.2">
      <c r="A117" s="16" t="s">
        <v>118</v>
      </c>
      <c r="B117" s="191"/>
      <c r="C117" s="42" t="s">
        <v>17</v>
      </c>
      <c r="D117" s="192">
        <v>0.311</v>
      </c>
      <c r="E117" s="192">
        <v>0.11600000000000001</v>
      </c>
      <c r="F117" s="43"/>
      <c r="G117" s="193">
        <v>5.22</v>
      </c>
      <c r="H117" s="194"/>
      <c r="I117" s="194"/>
      <c r="J117" s="43"/>
      <c r="K117" s="101"/>
    </row>
    <row r="118" spans="1:11" ht="27" customHeight="1" x14ac:dyDescent="0.2">
      <c r="A118" s="16" t="s">
        <v>119</v>
      </c>
      <c r="B118" s="191"/>
      <c r="C118" s="42" t="s">
        <v>17</v>
      </c>
      <c r="D118" s="192">
        <v>0.439</v>
      </c>
      <c r="E118" s="192">
        <v>0.17199999999999999</v>
      </c>
      <c r="F118" s="43"/>
      <c r="G118" s="193">
        <v>7.23</v>
      </c>
      <c r="H118" s="194"/>
      <c r="I118" s="194"/>
      <c r="J118" s="43"/>
      <c r="K118" s="101"/>
    </row>
    <row r="119" spans="1:11" ht="27" customHeight="1" x14ac:dyDescent="0.2">
      <c r="A119" s="16" t="s">
        <v>120</v>
      </c>
      <c r="B119" s="191"/>
      <c r="C119" s="42" t="s">
        <v>17</v>
      </c>
      <c r="D119" s="192">
        <v>0.34</v>
      </c>
      <c r="E119" s="192">
        <v>0.17299999999999999</v>
      </c>
      <c r="F119" s="43"/>
      <c r="G119" s="193">
        <v>117.23</v>
      </c>
      <c r="H119" s="194"/>
      <c r="I119" s="194"/>
      <c r="J119" s="43"/>
      <c r="K119" s="101"/>
    </row>
    <row r="120" spans="1:11" ht="27" customHeight="1" x14ac:dyDescent="0.2">
      <c r="A120" s="16" t="s">
        <v>561</v>
      </c>
      <c r="B120" s="191"/>
      <c r="C120" s="42" t="s">
        <v>550</v>
      </c>
      <c r="D120" s="195">
        <v>1.6859999999999999</v>
      </c>
      <c r="E120" s="196">
        <v>0.26500000000000001</v>
      </c>
      <c r="F120" s="197">
        <v>0.112</v>
      </c>
      <c r="G120" s="193">
        <v>0.57999999999999996</v>
      </c>
      <c r="H120" s="194"/>
      <c r="I120" s="194"/>
      <c r="J120" s="43"/>
      <c r="K120" s="101"/>
    </row>
    <row r="121" spans="1:11" ht="27" customHeight="1" x14ac:dyDescent="0.2">
      <c r="A121" s="16" t="s">
        <v>562</v>
      </c>
      <c r="B121" s="191"/>
      <c r="C121" s="42" t="s">
        <v>550</v>
      </c>
      <c r="D121" s="195">
        <v>1.595</v>
      </c>
      <c r="E121" s="196">
        <v>0.255</v>
      </c>
      <c r="F121" s="197">
        <v>0.111</v>
      </c>
      <c r="G121" s="193">
        <v>0.86</v>
      </c>
      <c r="H121" s="194"/>
      <c r="I121" s="194"/>
      <c r="J121" s="43"/>
      <c r="K121" s="101"/>
    </row>
    <row r="122" spans="1:11" ht="27" customHeight="1" x14ac:dyDescent="0.2">
      <c r="A122" s="16" t="s">
        <v>121</v>
      </c>
      <c r="B122" s="191"/>
      <c r="C122" s="42">
        <v>0</v>
      </c>
      <c r="D122" s="195">
        <v>1.194</v>
      </c>
      <c r="E122" s="196">
        <v>0.191</v>
      </c>
      <c r="F122" s="197">
        <v>0.10299999999999999</v>
      </c>
      <c r="G122" s="193">
        <v>2.81</v>
      </c>
      <c r="H122" s="193">
        <v>0.47</v>
      </c>
      <c r="I122" s="193">
        <v>0.88</v>
      </c>
      <c r="J122" s="192">
        <v>3.9E-2</v>
      </c>
      <c r="K122" s="101"/>
    </row>
    <row r="123" spans="1:11" ht="27" customHeight="1" x14ac:dyDescent="0.2">
      <c r="A123" s="16" t="s">
        <v>122</v>
      </c>
      <c r="B123" s="191"/>
      <c r="C123" s="42">
        <v>0</v>
      </c>
      <c r="D123" s="195">
        <v>1.714</v>
      </c>
      <c r="E123" s="196">
        <v>0.224</v>
      </c>
      <c r="F123" s="197">
        <v>0.152</v>
      </c>
      <c r="G123" s="193">
        <v>7.23</v>
      </c>
      <c r="H123" s="193">
        <v>1.33</v>
      </c>
      <c r="I123" s="193">
        <v>1.79</v>
      </c>
      <c r="J123" s="192">
        <v>4.4999999999999998E-2</v>
      </c>
      <c r="K123" s="101"/>
    </row>
    <row r="124" spans="1:11" ht="27" customHeight="1" x14ac:dyDescent="0.2">
      <c r="A124" s="16" t="s">
        <v>123</v>
      </c>
      <c r="B124" s="191"/>
      <c r="C124" s="42">
        <v>0</v>
      </c>
      <c r="D124" s="195">
        <v>1.2709999999999999</v>
      </c>
      <c r="E124" s="196">
        <v>0.20799999999999999</v>
      </c>
      <c r="F124" s="197">
        <v>0.16600000000000001</v>
      </c>
      <c r="G124" s="193">
        <v>48.71</v>
      </c>
      <c r="H124" s="193">
        <v>1.86</v>
      </c>
      <c r="I124" s="193">
        <v>2.31</v>
      </c>
      <c r="J124" s="192">
        <v>2.9000000000000001E-2</v>
      </c>
      <c r="K124" s="101"/>
    </row>
    <row r="125" spans="1:11" ht="27" customHeight="1" x14ac:dyDescent="0.2">
      <c r="A125" s="16" t="s">
        <v>195</v>
      </c>
      <c r="B125" s="191"/>
      <c r="C125" s="42">
        <v>8</v>
      </c>
      <c r="D125" s="192">
        <v>0.46100000000000002</v>
      </c>
      <c r="E125" s="43"/>
      <c r="F125" s="43"/>
      <c r="G125" s="194"/>
      <c r="H125" s="194"/>
      <c r="I125" s="203"/>
      <c r="J125" s="43"/>
      <c r="K125" s="101"/>
    </row>
    <row r="126" spans="1:11" ht="27" customHeight="1" x14ac:dyDescent="0.2">
      <c r="A126" s="16" t="s">
        <v>196</v>
      </c>
      <c r="B126" s="191"/>
      <c r="C126" s="42">
        <v>1</v>
      </c>
      <c r="D126" s="192">
        <v>0.49199999999999999</v>
      </c>
      <c r="E126" s="43"/>
      <c r="F126" s="43"/>
      <c r="G126" s="194"/>
      <c r="H126" s="194"/>
      <c r="I126" s="203"/>
      <c r="J126" s="43"/>
      <c r="K126" s="101"/>
    </row>
    <row r="127" spans="1:11" ht="27" customHeight="1" x14ac:dyDescent="0.2">
      <c r="A127" s="16" t="s">
        <v>197</v>
      </c>
      <c r="B127" s="191"/>
      <c r="C127" s="42">
        <v>1</v>
      </c>
      <c r="D127" s="192">
        <v>0.63900000000000001</v>
      </c>
      <c r="E127" s="43"/>
      <c r="F127" s="43"/>
      <c r="G127" s="194"/>
      <c r="H127" s="194"/>
      <c r="I127" s="203"/>
      <c r="J127" s="43"/>
      <c r="K127" s="101"/>
    </row>
    <row r="128" spans="1:11" ht="27" customHeight="1" x14ac:dyDescent="0.2">
      <c r="A128" s="16" t="s">
        <v>198</v>
      </c>
      <c r="B128" s="191"/>
      <c r="C128" s="42">
        <v>1</v>
      </c>
      <c r="D128" s="192">
        <v>0.443</v>
      </c>
      <c r="E128" s="43"/>
      <c r="F128" s="43"/>
      <c r="G128" s="194"/>
      <c r="H128" s="194"/>
      <c r="I128" s="203"/>
      <c r="J128" s="43"/>
      <c r="K128" s="101"/>
    </row>
    <row r="129" spans="1:11" ht="27" customHeight="1" x14ac:dyDescent="0.2">
      <c r="A129" s="16" t="s">
        <v>124</v>
      </c>
      <c r="B129" s="191"/>
      <c r="C129" s="42">
        <v>0</v>
      </c>
      <c r="D129" s="198">
        <v>2.8719999999999999</v>
      </c>
      <c r="E129" s="199">
        <v>0.432</v>
      </c>
      <c r="F129" s="197">
        <v>0.32800000000000001</v>
      </c>
      <c r="G129" s="194"/>
      <c r="H129" s="194"/>
      <c r="I129" s="194"/>
      <c r="J129" s="43"/>
      <c r="K129" s="101"/>
    </row>
    <row r="130" spans="1:11" ht="27" customHeight="1" x14ac:dyDescent="0.2">
      <c r="A130" s="16" t="s">
        <v>563</v>
      </c>
      <c r="B130" s="191"/>
      <c r="C130" s="42">
        <v>8</v>
      </c>
      <c r="D130" s="192">
        <v>-0.24299999999999999</v>
      </c>
      <c r="E130" s="43"/>
      <c r="F130" s="43"/>
      <c r="G130" s="193">
        <v>0</v>
      </c>
      <c r="H130" s="194"/>
      <c r="I130" s="194"/>
      <c r="J130" s="43"/>
      <c r="K130" s="101"/>
    </row>
    <row r="131" spans="1:11" ht="27" customHeight="1" x14ac:dyDescent="0.2">
      <c r="A131" s="16" t="s">
        <v>125</v>
      </c>
      <c r="B131" s="191"/>
      <c r="C131" s="42">
        <v>8</v>
      </c>
      <c r="D131" s="192">
        <v>-0.24399999999999999</v>
      </c>
      <c r="E131" s="43"/>
      <c r="F131" s="43"/>
      <c r="G131" s="193">
        <v>0</v>
      </c>
      <c r="H131" s="194"/>
      <c r="I131" s="194"/>
      <c r="J131" s="43"/>
      <c r="K131" s="101"/>
    </row>
    <row r="132" spans="1:11" ht="27" customHeight="1" x14ac:dyDescent="0.2">
      <c r="A132" s="16" t="s">
        <v>126</v>
      </c>
      <c r="B132" s="191"/>
      <c r="C132" s="42">
        <v>0</v>
      </c>
      <c r="D132" s="192">
        <v>-0.24299999999999999</v>
      </c>
      <c r="E132" s="43"/>
      <c r="F132" s="43"/>
      <c r="G132" s="193">
        <v>0</v>
      </c>
      <c r="H132" s="194"/>
      <c r="I132" s="194"/>
      <c r="J132" s="192">
        <v>5.7000000000000002E-2</v>
      </c>
      <c r="K132" s="101"/>
    </row>
    <row r="133" spans="1:11" ht="27" customHeight="1" x14ac:dyDescent="0.2">
      <c r="A133" s="16" t="s">
        <v>127</v>
      </c>
      <c r="B133" s="191"/>
      <c r="C133" s="42">
        <v>0</v>
      </c>
      <c r="D133" s="200">
        <v>-1.627</v>
      </c>
      <c r="E133" s="201">
        <v>-0.17799999999999999</v>
      </c>
      <c r="F133" s="202">
        <v>-2.1999999999999999E-2</v>
      </c>
      <c r="G133" s="193">
        <v>0</v>
      </c>
      <c r="H133" s="194"/>
      <c r="I133" s="194"/>
      <c r="J133" s="192">
        <v>5.7000000000000002E-2</v>
      </c>
      <c r="K133" s="101"/>
    </row>
    <row r="134" spans="1:11" ht="27" customHeight="1" x14ac:dyDescent="0.2">
      <c r="A134" s="16" t="s">
        <v>128</v>
      </c>
      <c r="B134" s="191"/>
      <c r="C134" s="42">
        <v>0</v>
      </c>
      <c r="D134" s="192">
        <v>-0.24399999999999999</v>
      </c>
      <c r="E134" s="43"/>
      <c r="F134" s="43"/>
      <c r="G134" s="193">
        <v>0</v>
      </c>
      <c r="H134" s="194"/>
      <c r="I134" s="194"/>
      <c r="J134" s="192">
        <v>5.8000000000000003E-2</v>
      </c>
      <c r="K134" s="101"/>
    </row>
    <row r="135" spans="1:11" ht="27" customHeight="1" x14ac:dyDescent="0.2">
      <c r="A135" s="16" t="s">
        <v>129</v>
      </c>
      <c r="B135" s="191"/>
      <c r="C135" s="42">
        <v>0</v>
      </c>
      <c r="D135" s="200">
        <v>-1.7</v>
      </c>
      <c r="E135" s="196">
        <v>-0.16700000000000001</v>
      </c>
      <c r="F135" s="202">
        <v>-2.1000000000000001E-2</v>
      </c>
      <c r="G135" s="193">
        <v>0</v>
      </c>
      <c r="H135" s="194"/>
      <c r="I135" s="194"/>
      <c r="J135" s="192">
        <v>5.8000000000000003E-2</v>
      </c>
      <c r="K135" s="101"/>
    </row>
    <row r="136" spans="1:11" ht="27" customHeight="1" x14ac:dyDescent="0.2">
      <c r="A136" s="16" t="s">
        <v>130</v>
      </c>
      <c r="B136" s="191"/>
      <c r="C136" s="42">
        <v>0</v>
      </c>
      <c r="D136" s="192">
        <v>-0.27200000000000002</v>
      </c>
      <c r="E136" s="43"/>
      <c r="F136" s="43"/>
      <c r="G136" s="193">
        <v>146.49</v>
      </c>
      <c r="H136" s="194"/>
      <c r="I136" s="194"/>
      <c r="J136" s="192">
        <v>8.6999999999999994E-2</v>
      </c>
      <c r="K136" s="101"/>
    </row>
    <row r="137" spans="1:11" ht="27" customHeight="1" x14ac:dyDescent="0.2">
      <c r="A137" s="16" t="s">
        <v>131</v>
      </c>
      <c r="B137" s="191"/>
      <c r="C137" s="42">
        <v>0</v>
      </c>
      <c r="D137" s="200">
        <v>-2.2999999999999998</v>
      </c>
      <c r="E137" s="196">
        <v>-0.12</v>
      </c>
      <c r="F137" s="202">
        <v>-1.4999999999999999E-2</v>
      </c>
      <c r="G137" s="193">
        <v>146.49</v>
      </c>
      <c r="H137" s="194"/>
      <c r="I137" s="194"/>
      <c r="J137" s="192">
        <v>8.6999999999999994E-2</v>
      </c>
      <c r="K137" s="101"/>
    </row>
    <row r="138" spans="1:11" ht="27" customHeight="1" x14ac:dyDescent="0.2">
      <c r="A138" s="16" t="s">
        <v>132</v>
      </c>
      <c r="B138" s="191"/>
      <c r="C138" s="42">
        <v>1</v>
      </c>
      <c r="D138" s="192">
        <v>0.29199999999999998</v>
      </c>
      <c r="E138" s="43"/>
      <c r="F138" s="43"/>
      <c r="G138" s="193">
        <v>0.42</v>
      </c>
      <c r="H138" s="194"/>
      <c r="I138" s="194"/>
      <c r="J138" s="43"/>
      <c r="K138" s="101"/>
    </row>
    <row r="139" spans="1:11" ht="27" customHeight="1" x14ac:dyDescent="0.2">
      <c r="A139" s="16" t="s">
        <v>133</v>
      </c>
      <c r="B139" s="191"/>
      <c r="C139" s="42">
        <v>2</v>
      </c>
      <c r="D139" s="192">
        <v>0.35899999999999999</v>
      </c>
      <c r="E139" s="192">
        <v>8.8999999999999996E-2</v>
      </c>
      <c r="F139" s="43"/>
      <c r="G139" s="193">
        <v>0.42</v>
      </c>
      <c r="H139" s="194"/>
      <c r="I139" s="194"/>
      <c r="J139" s="43"/>
      <c r="K139" s="101"/>
    </row>
    <row r="140" spans="1:11" ht="27" customHeight="1" x14ac:dyDescent="0.2">
      <c r="A140" s="16" t="s">
        <v>134</v>
      </c>
      <c r="B140" s="191"/>
      <c r="C140" s="42">
        <v>2</v>
      </c>
      <c r="D140" s="192">
        <v>9.8000000000000004E-2</v>
      </c>
      <c r="E140" s="43"/>
      <c r="F140" s="43"/>
      <c r="G140" s="194"/>
      <c r="H140" s="194"/>
      <c r="I140" s="194"/>
      <c r="J140" s="43"/>
      <c r="K140" s="101"/>
    </row>
    <row r="141" spans="1:11" ht="27" customHeight="1" x14ac:dyDescent="0.2">
      <c r="A141" s="16" t="s">
        <v>135</v>
      </c>
      <c r="B141" s="191"/>
      <c r="C141" s="42">
        <v>3</v>
      </c>
      <c r="D141" s="192">
        <v>0.245</v>
      </c>
      <c r="E141" s="43"/>
      <c r="F141" s="43"/>
      <c r="G141" s="193">
        <v>0.62</v>
      </c>
      <c r="H141" s="194"/>
      <c r="I141" s="194"/>
      <c r="J141" s="43"/>
      <c r="K141" s="101"/>
    </row>
    <row r="142" spans="1:11" ht="27" customHeight="1" x14ac:dyDescent="0.2">
      <c r="A142" s="16" t="s">
        <v>136</v>
      </c>
      <c r="B142" s="191"/>
      <c r="C142" s="42">
        <v>4</v>
      </c>
      <c r="D142" s="192">
        <v>0.35399999999999998</v>
      </c>
      <c r="E142" s="192">
        <v>0.107</v>
      </c>
      <c r="F142" s="43"/>
      <c r="G142" s="193">
        <v>0.62</v>
      </c>
      <c r="H142" s="194"/>
      <c r="I142" s="194"/>
      <c r="J142" s="43"/>
      <c r="K142" s="101"/>
    </row>
    <row r="143" spans="1:11" ht="27" customHeight="1" x14ac:dyDescent="0.2">
      <c r="A143" s="16" t="s">
        <v>137</v>
      </c>
      <c r="B143" s="191"/>
      <c r="C143" s="42">
        <v>4</v>
      </c>
      <c r="D143" s="192">
        <v>0.115</v>
      </c>
      <c r="E143" s="43"/>
      <c r="F143" s="43"/>
      <c r="G143" s="194"/>
      <c r="H143" s="194"/>
      <c r="I143" s="194"/>
      <c r="J143" s="43"/>
      <c r="K143" s="101"/>
    </row>
    <row r="144" spans="1:11" ht="27" customHeight="1" x14ac:dyDescent="0.2">
      <c r="A144" s="16" t="s">
        <v>138</v>
      </c>
      <c r="B144" s="191"/>
      <c r="C144" s="42" t="s">
        <v>17</v>
      </c>
      <c r="D144" s="192">
        <v>0.22500000000000001</v>
      </c>
      <c r="E144" s="192">
        <v>8.4000000000000005E-2</v>
      </c>
      <c r="F144" s="43"/>
      <c r="G144" s="193">
        <v>3.77</v>
      </c>
      <c r="H144" s="194"/>
      <c r="I144" s="194"/>
      <c r="J144" s="43"/>
      <c r="K144" s="101"/>
    </row>
    <row r="145" spans="1:11" ht="27" customHeight="1" x14ac:dyDescent="0.2">
      <c r="A145" s="16" t="s">
        <v>139</v>
      </c>
      <c r="B145" s="191"/>
      <c r="C145" s="42" t="s">
        <v>17</v>
      </c>
      <c r="D145" s="192">
        <v>0.317</v>
      </c>
      <c r="E145" s="192">
        <v>0.124</v>
      </c>
      <c r="F145" s="43"/>
      <c r="G145" s="193">
        <v>5.21</v>
      </c>
      <c r="H145" s="194"/>
      <c r="I145" s="194"/>
      <c r="J145" s="43"/>
      <c r="K145" s="101"/>
    </row>
    <row r="146" spans="1:11" ht="27" customHeight="1" x14ac:dyDescent="0.2">
      <c r="A146" s="16" t="s">
        <v>140</v>
      </c>
      <c r="B146" s="191"/>
      <c r="C146" s="42" t="s">
        <v>17</v>
      </c>
      <c r="D146" s="192">
        <v>0.245</v>
      </c>
      <c r="E146" s="192">
        <v>0.125</v>
      </c>
      <c r="F146" s="43"/>
      <c r="G146" s="193">
        <v>84.6</v>
      </c>
      <c r="H146" s="194"/>
      <c r="I146" s="194"/>
      <c r="J146" s="43"/>
      <c r="K146" s="101"/>
    </row>
    <row r="147" spans="1:11" ht="27" customHeight="1" x14ac:dyDescent="0.2">
      <c r="A147" s="16" t="s">
        <v>564</v>
      </c>
      <c r="B147" s="191"/>
      <c r="C147" s="42" t="s">
        <v>550</v>
      </c>
      <c r="D147" s="195">
        <v>1.216</v>
      </c>
      <c r="E147" s="196">
        <v>0.191</v>
      </c>
      <c r="F147" s="197">
        <v>8.1000000000000003E-2</v>
      </c>
      <c r="G147" s="193">
        <v>0.42</v>
      </c>
      <c r="H147" s="194"/>
      <c r="I147" s="194"/>
      <c r="J147" s="43"/>
      <c r="K147" s="101"/>
    </row>
    <row r="148" spans="1:11" ht="27" customHeight="1" x14ac:dyDescent="0.2">
      <c r="A148" s="16" t="s">
        <v>565</v>
      </c>
      <c r="B148" s="191"/>
      <c r="C148" s="42" t="s">
        <v>550</v>
      </c>
      <c r="D148" s="195">
        <v>1.151</v>
      </c>
      <c r="E148" s="196">
        <v>0.184</v>
      </c>
      <c r="F148" s="197">
        <v>0.08</v>
      </c>
      <c r="G148" s="193">
        <v>0.62</v>
      </c>
      <c r="H148" s="194"/>
      <c r="I148" s="194"/>
      <c r="J148" s="43"/>
      <c r="K148" s="101"/>
    </row>
    <row r="149" spans="1:11" ht="27" customHeight="1" x14ac:dyDescent="0.2">
      <c r="A149" s="16" t="s">
        <v>141</v>
      </c>
      <c r="B149" s="191"/>
      <c r="C149" s="42">
        <v>0</v>
      </c>
      <c r="D149" s="195">
        <v>0.86099999999999999</v>
      </c>
      <c r="E149" s="196">
        <v>0.13800000000000001</v>
      </c>
      <c r="F149" s="197">
        <v>7.3999999999999996E-2</v>
      </c>
      <c r="G149" s="193">
        <v>2.0299999999999998</v>
      </c>
      <c r="H149" s="193">
        <v>0.34</v>
      </c>
      <c r="I149" s="193">
        <v>0.64</v>
      </c>
      <c r="J149" s="192">
        <v>2.8000000000000001E-2</v>
      </c>
      <c r="K149" s="101"/>
    </row>
    <row r="150" spans="1:11" ht="27" customHeight="1" x14ac:dyDescent="0.2">
      <c r="A150" s="16" t="s">
        <v>142</v>
      </c>
      <c r="B150" s="191"/>
      <c r="C150" s="42">
        <v>0</v>
      </c>
      <c r="D150" s="195">
        <v>1.2370000000000001</v>
      </c>
      <c r="E150" s="196">
        <v>0.161</v>
      </c>
      <c r="F150" s="197">
        <v>0.109</v>
      </c>
      <c r="G150" s="193">
        <v>5.21</v>
      </c>
      <c r="H150" s="193">
        <v>0.96</v>
      </c>
      <c r="I150" s="193">
        <v>1.29</v>
      </c>
      <c r="J150" s="192">
        <v>3.2000000000000001E-2</v>
      </c>
      <c r="K150" s="101"/>
    </row>
    <row r="151" spans="1:11" ht="27" customHeight="1" x14ac:dyDescent="0.2">
      <c r="A151" s="16" t="s">
        <v>143</v>
      </c>
      <c r="B151" s="191"/>
      <c r="C151" s="42">
        <v>0</v>
      </c>
      <c r="D151" s="195">
        <v>0.91700000000000004</v>
      </c>
      <c r="E151" s="196">
        <v>0.15</v>
      </c>
      <c r="F151" s="197">
        <v>0.12</v>
      </c>
      <c r="G151" s="193">
        <v>35.15</v>
      </c>
      <c r="H151" s="193">
        <v>1.34</v>
      </c>
      <c r="I151" s="193">
        <v>1.67</v>
      </c>
      <c r="J151" s="192">
        <v>2.1000000000000001E-2</v>
      </c>
      <c r="K151" s="101"/>
    </row>
    <row r="152" spans="1:11" ht="27" customHeight="1" x14ac:dyDescent="0.2">
      <c r="A152" s="16" t="s">
        <v>199</v>
      </c>
      <c r="B152" s="191"/>
      <c r="C152" s="42">
        <v>8</v>
      </c>
      <c r="D152" s="192">
        <v>0.33300000000000002</v>
      </c>
      <c r="E152" s="43"/>
      <c r="F152" s="43"/>
      <c r="G152" s="194"/>
      <c r="H152" s="194"/>
      <c r="I152" s="203"/>
      <c r="J152" s="43"/>
      <c r="K152" s="101"/>
    </row>
    <row r="153" spans="1:11" ht="27" customHeight="1" x14ac:dyDescent="0.2">
      <c r="A153" s="16" t="s">
        <v>200</v>
      </c>
      <c r="B153" s="191"/>
      <c r="C153" s="42">
        <v>1</v>
      </c>
      <c r="D153" s="192">
        <v>0.35499999999999998</v>
      </c>
      <c r="E153" s="43"/>
      <c r="F153" s="43"/>
      <c r="G153" s="194"/>
      <c r="H153" s="194"/>
      <c r="I153" s="203"/>
      <c r="J153" s="43"/>
      <c r="K153" s="101"/>
    </row>
    <row r="154" spans="1:11" ht="27" customHeight="1" x14ac:dyDescent="0.2">
      <c r="A154" s="16" t="s">
        <v>201</v>
      </c>
      <c r="B154" s="191"/>
      <c r="C154" s="42">
        <v>1</v>
      </c>
      <c r="D154" s="192">
        <v>0.46100000000000002</v>
      </c>
      <c r="E154" s="43"/>
      <c r="F154" s="43"/>
      <c r="G154" s="194"/>
      <c r="H154" s="194"/>
      <c r="I154" s="194"/>
      <c r="J154" s="43"/>
      <c r="K154" s="101"/>
    </row>
    <row r="155" spans="1:11" ht="27" customHeight="1" x14ac:dyDescent="0.2">
      <c r="A155" s="16" t="s">
        <v>202</v>
      </c>
      <c r="B155" s="191"/>
      <c r="C155" s="42">
        <v>1</v>
      </c>
      <c r="D155" s="192">
        <v>0.32</v>
      </c>
      <c r="E155" s="43"/>
      <c r="F155" s="43"/>
      <c r="G155" s="194"/>
      <c r="H155" s="194"/>
      <c r="I155" s="194"/>
      <c r="J155" s="43"/>
      <c r="K155" s="101"/>
    </row>
    <row r="156" spans="1:11" ht="27" customHeight="1" x14ac:dyDescent="0.2">
      <c r="A156" s="16" t="s">
        <v>144</v>
      </c>
      <c r="B156" s="191"/>
      <c r="C156" s="42">
        <v>0</v>
      </c>
      <c r="D156" s="198">
        <v>2.073</v>
      </c>
      <c r="E156" s="199">
        <v>0.312</v>
      </c>
      <c r="F156" s="197">
        <v>0.23699999999999999</v>
      </c>
      <c r="G156" s="194"/>
      <c r="H156" s="194"/>
      <c r="I156" s="194"/>
      <c r="J156" s="43"/>
      <c r="K156" s="101"/>
    </row>
    <row r="157" spans="1:11" ht="27" customHeight="1" x14ac:dyDescent="0.2">
      <c r="A157" s="16" t="s">
        <v>566</v>
      </c>
      <c r="B157" s="191"/>
      <c r="C157" s="42">
        <v>8</v>
      </c>
      <c r="D157" s="192">
        <v>-0.17499999999999999</v>
      </c>
      <c r="E157" s="43"/>
      <c r="F157" s="43"/>
      <c r="G157" s="193">
        <v>0</v>
      </c>
      <c r="H157" s="194"/>
      <c r="I157" s="194"/>
      <c r="J157" s="43"/>
      <c r="K157" s="101"/>
    </row>
    <row r="158" spans="1:11" ht="27" customHeight="1" x14ac:dyDescent="0.2">
      <c r="A158" s="16" t="s">
        <v>145</v>
      </c>
      <c r="B158" s="191"/>
      <c r="C158" s="42">
        <v>8</v>
      </c>
      <c r="D158" s="192">
        <v>-0.17599999999999999</v>
      </c>
      <c r="E158" s="43"/>
      <c r="F158" s="43"/>
      <c r="G158" s="193">
        <v>0</v>
      </c>
      <c r="H158" s="194"/>
      <c r="I158" s="194"/>
      <c r="J158" s="43"/>
      <c r="K158" s="101"/>
    </row>
    <row r="159" spans="1:11" ht="27" customHeight="1" x14ac:dyDescent="0.2">
      <c r="A159" s="16" t="s">
        <v>146</v>
      </c>
      <c r="B159" s="191"/>
      <c r="C159" s="42">
        <v>0</v>
      </c>
      <c r="D159" s="192">
        <v>-0.17499999999999999</v>
      </c>
      <c r="E159" s="43"/>
      <c r="F159" s="43"/>
      <c r="G159" s="193">
        <v>0</v>
      </c>
      <c r="H159" s="194"/>
      <c r="I159" s="194"/>
      <c r="J159" s="192">
        <v>4.1000000000000002E-2</v>
      </c>
      <c r="K159" s="101"/>
    </row>
    <row r="160" spans="1:11" ht="27" customHeight="1" x14ac:dyDescent="0.2">
      <c r="A160" s="16" t="s">
        <v>147</v>
      </c>
      <c r="B160" s="191"/>
      <c r="C160" s="42">
        <v>0</v>
      </c>
      <c r="D160" s="200">
        <v>-1.1739999999999999</v>
      </c>
      <c r="E160" s="196">
        <v>-0.128</v>
      </c>
      <c r="F160" s="202">
        <v>-1.6E-2</v>
      </c>
      <c r="G160" s="193">
        <v>0</v>
      </c>
      <c r="H160" s="194"/>
      <c r="I160" s="194"/>
      <c r="J160" s="192">
        <v>4.1000000000000002E-2</v>
      </c>
      <c r="K160" s="101"/>
    </row>
    <row r="161" spans="1:11" ht="27" customHeight="1" x14ac:dyDescent="0.2">
      <c r="A161" s="16" t="s">
        <v>148</v>
      </c>
      <c r="B161" s="191"/>
      <c r="C161" s="42">
        <v>0</v>
      </c>
      <c r="D161" s="192">
        <v>-0.17599999999999999</v>
      </c>
      <c r="E161" s="43"/>
      <c r="F161" s="43"/>
      <c r="G161" s="193">
        <v>0</v>
      </c>
      <c r="H161" s="194"/>
      <c r="I161" s="194"/>
      <c r="J161" s="192">
        <v>4.2000000000000003E-2</v>
      </c>
      <c r="K161" s="101"/>
    </row>
    <row r="162" spans="1:11" ht="27" customHeight="1" x14ac:dyDescent="0.2">
      <c r="A162" s="16" t="s">
        <v>149</v>
      </c>
      <c r="B162" s="191"/>
      <c r="C162" s="42">
        <v>0</v>
      </c>
      <c r="D162" s="200">
        <v>-1.2270000000000001</v>
      </c>
      <c r="E162" s="196">
        <v>-0.121</v>
      </c>
      <c r="F162" s="202">
        <v>-1.4999999999999999E-2</v>
      </c>
      <c r="G162" s="193">
        <v>0</v>
      </c>
      <c r="H162" s="194"/>
      <c r="I162" s="194"/>
      <c r="J162" s="192">
        <v>4.2000000000000003E-2</v>
      </c>
      <c r="K162" s="101"/>
    </row>
    <row r="163" spans="1:11" ht="27" customHeight="1" x14ac:dyDescent="0.2">
      <c r="A163" s="16" t="s">
        <v>150</v>
      </c>
      <c r="B163" s="191"/>
      <c r="C163" s="42">
        <v>0</v>
      </c>
      <c r="D163" s="192">
        <v>-0.19600000000000001</v>
      </c>
      <c r="E163" s="43"/>
      <c r="F163" s="43"/>
      <c r="G163" s="193">
        <v>105.72</v>
      </c>
      <c r="H163" s="194"/>
      <c r="I163" s="194"/>
      <c r="J163" s="192">
        <v>6.3E-2</v>
      </c>
      <c r="K163" s="101"/>
    </row>
    <row r="164" spans="1:11" ht="27" customHeight="1" x14ac:dyDescent="0.2">
      <c r="A164" s="16" t="s">
        <v>151</v>
      </c>
      <c r="B164" s="191"/>
      <c r="C164" s="42">
        <v>0</v>
      </c>
      <c r="D164" s="200">
        <v>-1.66</v>
      </c>
      <c r="E164" s="196">
        <v>-8.5999999999999993E-2</v>
      </c>
      <c r="F164" s="202">
        <v>-1.0999999999999999E-2</v>
      </c>
      <c r="G164" s="193">
        <v>105.72</v>
      </c>
      <c r="H164" s="194"/>
      <c r="I164" s="194"/>
      <c r="J164" s="192">
        <v>6.3E-2</v>
      </c>
      <c r="K164" s="101"/>
    </row>
    <row r="165" spans="1:11" ht="27" customHeight="1" x14ac:dyDescent="0.2">
      <c r="A165" s="16" t="s">
        <v>152</v>
      </c>
      <c r="B165" s="191"/>
      <c r="C165" s="42">
        <v>1</v>
      </c>
      <c r="D165" s="192">
        <v>8.1000000000000003E-2</v>
      </c>
      <c r="E165" s="43"/>
      <c r="F165" s="43"/>
      <c r="G165" s="193">
        <v>0.12</v>
      </c>
      <c r="H165" s="194"/>
      <c r="I165" s="194"/>
      <c r="J165" s="43"/>
      <c r="K165" s="101"/>
    </row>
    <row r="166" spans="1:11" ht="27" customHeight="1" x14ac:dyDescent="0.2">
      <c r="A166" s="16" t="s">
        <v>153</v>
      </c>
      <c r="B166" s="191"/>
      <c r="C166" s="42">
        <v>2</v>
      </c>
      <c r="D166" s="192">
        <v>9.9000000000000005E-2</v>
      </c>
      <c r="E166" s="192">
        <v>2.5000000000000001E-2</v>
      </c>
      <c r="F166" s="43"/>
      <c r="G166" s="193">
        <v>0.12</v>
      </c>
      <c r="H166" s="194"/>
      <c r="I166" s="194"/>
      <c r="J166" s="43"/>
      <c r="K166" s="101"/>
    </row>
    <row r="167" spans="1:11" ht="27" customHeight="1" x14ac:dyDescent="0.2">
      <c r="A167" s="16" t="s">
        <v>154</v>
      </c>
      <c r="B167" s="191"/>
      <c r="C167" s="42">
        <v>2</v>
      </c>
      <c r="D167" s="192">
        <v>2.7E-2</v>
      </c>
      <c r="E167" s="43"/>
      <c r="F167" s="43"/>
      <c r="G167" s="194"/>
      <c r="H167" s="194"/>
      <c r="I167" s="194"/>
      <c r="J167" s="43"/>
      <c r="K167" s="101"/>
    </row>
    <row r="168" spans="1:11" ht="27" customHeight="1" x14ac:dyDescent="0.2">
      <c r="A168" s="16" t="s">
        <v>155</v>
      </c>
      <c r="B168" s="191"/>
      <c r="C168" s="42">
        <v>3</v>
      </c>
      <c r="D168" s="192">
        <v>6.8000000000000005E-2</v>
      </c>
      <c r="E168" s="43"/>
      <c r="F168" s="43"/>
      <c r="G168" s="193">
        <v>0.17</v>
      </c>
      <c r="H168" s="194"/>
      <c r="I168" s="194"/>
      <c r="J168" s="43"/>
      <c r="K168" s="101"/>
    </row>
    <row r="169" spans="1:11" ht="27" customHeight="1" x14ac:dyDescent="0.2">
      <c r="A169" s="16" t="s">
        <v>156</v>
      </c>
      <c r="B169" s="191"/>
      <c r="C169" s="42">
        <v>4</v>
      </c>
      <c r="D169" s="192">
        <v>9.8000000000000004E-2</v>
      </c>
      <c r="E169" s="192">
        <v>2.9000000000000001E-2</v>
      </c>
      <c r="F169" s="43"/>
      <c r="G169" s="193">
        <v>0.17</v>
      </c>
      <c r="H169" s="194"/>
      <c r="I169" s="194"/>
      <c r="J169" s="43"/>
      <c r="K169" s="101"/>
    </row>
    <row r="170" spans="1:11" ht="27" customHeight="1" x14ac:dyDescent="0.2">
      <c r="A170" s="16" t="s">
        <v>157</v>
      </c>
      <c r="B170" s="191"/>
      <c r="C170" s="42">
        <v>4</v>
      </c>
      <c r="D170" s="192">
        <v>3.2000000000000001E-2</v>
      </c>
      <c r="E170" s="43"/>
      <c r="F170" s="43"/>
      <c r="G170" s="194"/>
      <c r="H170" s="194"/>
      <c r="I170" s="194"/>
      <c r="J170" s="43"/>
      <c r="K170" s="101"/>
    </row>
    <row r="171" spans="1:11" ht="27" customHeight="1" x14ac:dyDescent="0.2">
      <c r="A171" s="16" t="s">
        <v>158</v>
      </c>
      <c r="B171" s="191"/>
      <c r="C171" s="42" t="s">
        <v>17</v>
      </c>
      <c r="D171" s="192">
        <v>6.2E-2</v>
      </c>
      <c r="E171" s="192">
        <v>2.3E-2</v>
      </c>
      <c r="F171" s="43"/>
      <c r="G171" s="193">
        <v>1.04</v>
      </c>
      <c r="H171" s="194"/>
      <c r="I171" s="194"/>
      <c r="J171" s="43"/>
      <c r="K171" s="101"/>
    </row>
    <row r="172" spans="1:11" ht="27" customHeight="1" x14ac:dyDescent="0.2">
      <c r="A172" s="16" t="s">
        <v>159</v>
      </c>
      <c r="B172" s="191"/>
      <c r="C172" s="42" t="s">
        <v>17</v>
      </c>
      <c r="D172" s="192">
        <v>8.7999999999999995E-2</v>
      </c>
      <c r="E172" s="192">
        <v>3.4000000000000002E-2</v>
      </c>
      <c r="F172" s="43"/>
      <c r="G172" s="193">
        <v>1.44</v>
      </c>
      <c r="H172" s="194"/>
      <c r="I172" s="194"/>
      <c r="J172" s="43"/>
      <c r="K172" s="101"/>
    </row>
    <row r="173" spans="1:11" ht="27" customHeight="1" x14ac:dyDescent="0.2">
      <c r="A173" s="16" t="s">
        <v>160</v>
      </c>
      <c r="B173" s="191"/>
      <c r="C173" s="42" t="s">
        <v>17</v>
      </c>
      <c r="D173" s="192">
        <v>6.8000000000000005E-2</v>
      </c>
      <c r="E173" s="192">
        <v>3.4000000000000002E-2</v>
      </c>
      <c r="F173" s="43"/>
      <c r="G173" s="193">
        <v>23.37</v>
      </c>
      <c r="H173" s="194"/>
      <c r="I173" s="194"/>
      <c r="J173" s="43"/>
      <c r="K173" s="101"/>
    </row>
    <row r="174" spans="1:11" ht="27" customHeight="1" x14ac:dyDescent="0.2">
      <c r="A174" s="16" t="s">
        <v>567</v>
      </c>
      <c r="B174" s="191"/>
      <c r="C174" s="42" t="s">
        <v>550</v>
      </c>
      <c r="D174" s="195">
        <v>0.33600000000000002</v>
      </c>
      <c r="E174" s="196">
        <v>5.2999999999999999E-2</v>
      </c>
      <c r="F174" s="197">
        <v>2.1999999999999999E-2</v>
      </c>
      <c r="G174" s="193">
        <v>0.12</v>
      </c>
      <c r="H174" s="194"/>
      <c r="I174" s="194"/>
      <c r="J174" s="43"/>
      <c r="K174" s="101"/>
    </row>
    <row r="175" spans="1:11" ht="27" customHeight="1" x14ac:dyDescent="0.2">
      <c r="A175" s="16" t="s">
        <v>568</v>
      </c>
      <c r="B175" s="191"/>
      <c r="C175" s="42" t="s">
        <v>550</v>
      </c>
      <c r="D175" s="195">
        <v>0.318</v>
      </c>
      <c r="E175" s="196">
        <v>5.0999999999999997E-2</v>
      </c>
      <c r="F175" s="197">
        <v>2.1999999999999999E-2</v>
      </c>
      <c r="G175" s="193">
        <v>0.17</v>
      </c>
      <c r="H175" s="194"/>
      <c r="I175" s="194"/>
      <c r="J175" s="43"/>
      <c r="K175" s="101"/>
    </row>
    <row r="176" spans="1:11" ht="27" customHeight="1" x14ac:dyDescent="0.2">
      <c r="A176" s="16" t="s">
        <v>161</v>
      </c>
      <c r="B176" s="191"/>
      <c r="C176" s="42">
        <v>0</v>
      </c>
      <c r="D176" s="195">
        <v>0.23799999999999999</v>
      </c>
      <c r="E176" s="196">
        <v>3.7999999999999999E-2</v>
      </c>
      <c r="F176" s="197">
        <v>2.1000000000000001E-2</v>
      </c>
      <c r="G176" s="193">
        <v>0.56000000000000005</v>
      </c>
      <c r="H176" s="193">
        <v>0.09</v>
      </c>
      <c r="I176" s="193">
        <v>0.18</v>
      </c>
      <c r="J176" s="192">
        <v>8.0000000000000002E-3</v>
      </c>
      <c r="K176" s="101"/>
    </row>
    <row r="177" spans="1:11" ht="27" customHeight="1" x14ac:dyDescent="0.2">
      <c r="A177" s="16" t="s">
        <v>162</v>
      </c>
      <c r="B177" s="191"/>
      <c r="C177" s="42">
        <v>0</v>
      </c>
      <c r="D177" s="195">
        <v>0.34200000000000003</v>
      </c>
      <c r="E177" s="196">
        <v>4.4999999999999998E-2</v>
      </c>
      <c r="F177" s="197">
        <v>0.03</v>
      </c>
      <c r="G177" s="193">
        <v>1.44</v>
      </c>
      <c r="H177" s="193">
        <v>0.27</v>
      </c>
      <c r="I177" s="193">
        <v>0.36</v>
      </c>
      <c r="J177" s="192">
        <v>8.9999999999999993E-3</v>
      </c>
      <c r="K177" s="101"/>
    </row>
    <row r="178" spans="1:11" ht="27.75" customHeight="1" x14ac:dyDescent="0.2">
      <c r="A178" s="16" t="s">
        <v>163</v>
      </c>
      <c r="B178" s="191"/>
      <c r="C178" s="42">
        <v>0</v>
      </c>
      <c r="D178" s="195">
        <v>0.253</v>
      </c>
      <c r="E178" s="196">
        <v>4.1000000000000002E-2</v>
      </c>
      <c r="F178" s="197">
        <v>3.3000000000000002E-2</v>
      </c>
      <c r="G178" s="193">
        <v>9.7100000000000009</v>
      </c>
      <c r="H178" s="193">
        <v>0.37</v>
      </c>
      <c r="I178" s="193">
        <v>0.46</v>
      </c>
      <c r="J178" s="192">
        <v>6.0000000000000001E-3</v>
      </c>
      <c r="K178" s="101"/>
    </row>
    <row r="179" spans="1:11" ht="27.75" customHeight="1" x14ac:dyDescent="0.2">
      <c r="A179" s="16" t="s">
        <v>203</v>
      </c>
      <c r="B179" s="191"/>
      <c r="C179" s="42">
        <v>8</v>
      </c>
      <c r="D179" s="192">
        <v>9.1999999999999998E-2</v>
      </c>
      <c r="E179" s="43"/>
      <c r="F179" s="43"/>
      <c r="G179" s="194"/>
      <c r="H179" s="194"/>
      <c r="I179" s="203"/>
      <c r="J179" s="43"/>
      <c r="K179" s="101"/>
    </row>
    <row r="180" spans="1:11" ht="27.75" customHeight="1" x14ac:dyDescent="0.2">
      <c r="A180" s="16" t="s">
        <v>204</v>
      </c>
      <c r="B180" s="191"/>
      <c r="C180" s="42">
        <v>1</v>
      </c>
      <c r="D180" s="192">
        <v>9.8000000000000004E-2</v>
      </c>
      <c r="E180" s="43"/>
      <c r="F180" s="43"/>
      <c r="G180" s="194"/>
      <c r="H180" s="194"/>
      <c r="I180" s="203"/>
      <c r="J180" s="43"/>
      <c r="K180" s="101"/>
    </row>
    <row r="181" spans="1:11" ht="27.75" customHeight="1" x14ac:dyDescent="0.2">
      <c r="A181" s="16" t="s">
        <v>205</v>
      </c>
      <c r="B181" s="191"/>
      <c r="C181" s="42">
        <v>1</v>
      </c>
      <c r="D181" s="192">
        <v>0.127</v>
      </c>
      <c r="E181" s="43"/>
      <c r="F181" s="43"/>
      <c r="G181" s="194"/>
      <c r="H181" s="194"/>
      <c r="I181" s="194"/>
      <c r="J181" s="43"/>
      <c r="K181" s="101"/>
    </row>
    <row r="182" spans="1:11" ht="27.75" customHeight="1" x14ac:dyDescent="0.2">
      <c r="A182" s="16" t="s">
        <v>206</v>
      </c>
      <c r="B182" s="191"/>
      <c r="C182" s="42">
        <v>1</v>
      </c>
      <c r="D182" s="192">
        <v>8.7999999999999995E-2</v>
      </c>
      <c r="E182" s="43"/>
      <c r="F182" s="43"/>
      <c r="G182" s="194"/>
      <c r="H182" s="194"/>
      <c r="I182" s="194"/>
      <c r="J182" s="43"/>
      <c r="K182" s="101"/>
    </row>
    <row r="183" spans="1:11" ht="27.75" customHeight="1" x14ac:dyDescent="0.2">
      <c r="A183" s="16" t="s">
        <v>164</v>
      </c>
      <c r="B183" s="191"/>
      <c r="C183" s="42">
        <v>0</v>
      </c>
      <c r="D183" s="198">
        <v>0.57299999999999995</v>
      </c>
      <c r="E183" s="199">
        <v>8.5999999999999993E-2</v>
      </c>
      <c r="F183" s="197">
        <v>6.5000000000000002E-2</v>
      </c>
      <c r="G183" s="194"/>
      <c r="H183" s="194"/>
      <c r="I183" s="194"/>
      <c r="J183" s="43"/>
      <c r="K183" s="101"/>
    </row>
    <row r="184" spans="1:11" ht="27.75" customHeight="1" x14ac:dyDescent="0.2">
      <c r="A184" s="16" t="s">
        <v>569</v>
      </c>
      <c r="B184" s="191"/>
      <c r="C184" s="42">
        <v>8</v>
      </c>
      <c r="D184" s="192">
        <v>-4.8000000000000001E-2</v>
      </c>
      <c r="E184" s="43"/>
      <c r="F184" s="43"/>
      <c r="G184" s="193">
        <v>0</v>
      </c>
      <c r="H184" s="194"/>
      <c r="I184" s="194"/>
      <c r="J184" s="43"/>
      <c r="K184" s="101"/>
    </row>
    <row r="185" spans="1:11" ht="27.75" customHeight="1" x14ac:dyDescent="0.2">
      <c r="A185" s="16" t="s">
        <v>165</v>
      </c>
      <c r="B185" s="191"/>
      <c r="C185" s="42">
        <v>8</v>
      </c>
      <c r="D185" s="192">
        <v>-4.9000000000000002E-2</v>
      </c>
      <c r="E185" s="43"/>
      <c r="F185" s="43"/>
      <c r="G185" s="193">
        <v>0</v>
      </c>
      <c r="H185" s="194"/>
      <c r="I185" s="194"/>
      <c r="J185" s="43"/>
      <c r="K185" s="101"/>
    </row>
    <row r="186" spans="1:11" ht="27.75" customHeight="1" x14ac:dyDescent="0.2">
      <c r="A186" s="16" t="s">
        <v>166</v>
      </c>
      <c r="B186" s="191"/>
      <c r="C186" s="42">
        <v>0</v>
      </c>
      <c r="D186" s="192">
        <v>-4.8000000000000001E-2</v>
      </c>
      <c r="E186" s="43"/>
      <c r="F186" s="43"/>
      <c r="G186" s="193">
        <v>0</v>
      </c>
      <c r="H186" s="194"/>
      <c r="I186" s="194"/>
      <c r="J186" s="192">
        <v>1.0999999999999999E-2</v>
      </c>
      <c r="K186" s="101"/>
    </row>
    <row r="187" spans="1:11" ht="27.75" customHeight="1" x14ac:dyDescent="0.2">
      <c r="A187" s="16" t="s">
        <v>167</v>
      </c>
      <c r="B187" s="191"/>
      <c r="C187" s="42">
        <v>0</v>
      </c>
      <c r="D187" s="200">
        <v>-0.32400000000000001</v>
      </c>
      <c r="E187" s="196">
        <v>-3.5000000000000003E-2</v>
      </c>
      <c r="F187" s="202">
        <v>-4.0000000000000001E-3</v>
      </c>
      <c r="G187" s="193">
        <v>0</v>
      </c>
      <c r="H187" s="194"/>
      <c r="I187" s="194"/>
      <c r="J187" s="192">
        <v>1.0999999999999999E-2</v>
      </c>
      <c r="K187" s="101"/>
    </row>
    <row r="188" spans="1:11" ht="27.75" customHeight="1" x14ac:dyDescent="0.2">
      <c r="A188" s="16" t="s">
        <v>168</v>
      </c>
      <c r="B188" s="191"/>
      <c r="C188" s="42">
        <v>0</v>
      </c>
      <c r="D188" s="192">
        <v>-4.9000000000000002E-2</v>
      </c>
      <c r="E188" s="43"/>
      <c r="F188" s="43"/>
      <c r="G188" s="193">
        <v>0</v>
      </c>
      <c r="H188" s="194"/>
      <c r="I188" s="194"/>
      <c r="J188" s="192">
        <v>1.2E-2</v>
      </c>
      <c r="K188" s="101"/>
    </row>
    <row r="189" spans="1:11" ht="27.75" customHeight="1" x14ac:dyDescent="0.2">
      <c r="A189" s="16" t="s">
        <v>169</v>
      </c>
      <c r="B189" s="191"/>
      <c r="C189" s="42">
        <v>0</v>
      </c>
      <c r="D189" s="200">
        <v>-0.33900000000000002</v>
      </c>
      <c r="E189" s="196">
        <v>-3.3000000000000002E-2</v>
      </c>
      <c r="F189" s="202">
        <v>-4.0000000000000001E-3</v>
      </c>
      <c r="G189" s="193">
        <v>0</v>
      </c>
      <c r="H189" s="194"/>
      <c r="I189" s="194"/>
      <c r="J189" s="192">
        <v>1.2E-2</v>
      </c>
      <c r="K189" s="101"/>
    </row>
    <row r="190" spans="1:11" ht="27.75" customHeight="1" x14ac:dyDescent="0.2">
      <c r="A190" s="16" t="s">
        <v>170</v>
      </c>
      <c r="B190" s="191"/>
      <c r="C190" s="42">
        <v>0</v>
      </c>
      <c r="D190" s="192">
        <v>-5.3999999999999999E-2</v>
      </c>
      <c r="E190" s="43"/>
      <c r="F190" s="43"/>
      <c r="G190" s="193">
        <v>29.21</v>
      </c>
      <c r="H190" s="194"/>
      <c r="I190" s="194"/>
      <c r="J190" s="192">
        <v>1.7000000000000001E-2</v>
      </c>
      <c r="K190" s="101"/>
    </row>
    <row r="191" spans="1:11" ht="27.75" customHeight="1" x14ac:dyDescent="0.2">
      <c r="A191" s="16" t="s">
        <v>171</v>
      </c>
      <c r="B191" s="191"/>
      <c r="C191" s="42">
        <v>0</v>
      </c>
      <c r="D191" s="200">
        <v>-0.45900000000000002</v>
      </c>
      <c r="E191" s="196">
        <v>-2.4E-2</v>
      </c>
      <c r="F191" s="202">
        <v>-3.0000000000000001E-3</v>
      </c>
      <c r="G191" s="193">
        <v>29.21</v>
      </c>
      <c r="H191" s="194"/>
      <c r="I191" s="194"/>
      <c r="J191" s="192">
        <v>1.7000000000000001E-2</v>
      </c>
      <c r="K191" s="10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0:D10"/>
    <mergeCell ref="F6:G6"/>
    <mergeCell ref="F7:G7"/>
    <mergeCell ref="F8:G8"/>
    <mergeCell ref="F9:G9"/>
    <mergeCell ref="F10:G10"/>
    <mergeCell ref="B1:D1"/>
    <mergeCell ref="F1:H1"/>
    <mergeCell ref="A2:J2"/>
    <mergeCell ref="F4:J4"/>
    <mergeCell ref="F5:G5"/>
    <mergeCell ref="A4:D4"/>
  </mergeCells>
  <phoneticPr fontId="8"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zoomScale="80" zoomScaleNormal="80" zoomScaleSheetLayoutView="100" workbookViewId="0">
      <selection activeCell="B7" sqref="B7"/>
    </sheetView>
  </sheetViews>
  <sheetFormatPr defaultRowHeight="12.75" x14ac:dyDescent="0.2"/>
  <cols>
    <col min="1" max="6" width="24" style="45" customWidth="1"/>
    <col min="7" max="16384" width="9.140625" style="45"/>
  </cols>
  <sheetData>
    <row r="1" spans="1:16384" s="69" customFormat="1" ht="27.75" customHeight="1" x14ac:dyDescent="0.2">
      <c r="A1" s="139" t="s">
        <v>79</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c r="XFB1" s="45"/>
      <c r="XFC1" s="45"/>
      <c r="XFD1" s="45"/>
    </row>
    <row r="2" spans="1:16384" s="69" customFormat="1" ht="44.25" customHeight="1" x14ac:dyDescent="0.2">
      <c r="A2" s="311" t="s">
        <v>672</v>
      </c>
      <c r="B2" s="311"/>
      <c r="C2" s="311"/>
      <c r="D2" s="311"/>
      <c r="E2" s="311"/>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c r="XFB2" s="45"/>
      <c r="XFC2" s="45"/>
      <c r="XFD2" s="45"/>
    </row>
    <row r="3" spans="1:16384" ht="47.25" customHeight="1" x14ac:dyDescent="0.2">
      <c r="A3" s="302" t="str">
        <f>Overview!B4&amp; " - Illustrative LLFs for year beginning "&amp;Overview!D4</f>
        <v>Harlaxton Energy Networks Limited -  GSP_H - Illustrative LLFs for year beginning 1st April 2019</v>
      </c>
      <c r="B3" s="302"/>
      <c r="C3" s="302"/>
      <c r="D3" s="302"/>
      <c r="E3" s="302"/>
    </row>
    <row r="4" spans="1:16384" ht="19.5" customHeight="1" x14ac:dyDescent="0.2">
      <c r="A4" s="315" t="s">
        <v>72</v>
      </c>
      <c r="B4" s="144" t="s">
        <v>47</v>
      </c>
      <c r="C4" s="144" t="s">
        <v>48</v>
      </c>
      <c r="D4" s="144" t="s">
        <v>49</v>
      </c>
      <c r="E4" s="144" t="s">
        <v>50</v>
      </c>
    </row>
    <row r="5" spans="1:16384" ht="19.5" customHeight="1" x14ac:dyDescent="0.2">
      <c r="A5" s="316"/>
      <c r="B5" s="144" t="s">
        <v>701</v>
      </c>
      <c r="C5" s="144" t="s">
        <v>702</v>
      </c>
      <c r="D5" s="144" t="s">
        <v>703</v>
      </c>
      <c r="E5" s="144" t="s">
        <v>704</v>
      </c>
    </row>
    <row r="6" spans="1:16384" ht="45" customHeight="1" x14ac:dyDescent="0.2">
      <c r="A6" s="149" t="s">
        <v>692</v>
      </c>
      <c r="B6" s="145" t="s">
        <v>687</v>
      </c>
      <c r="C6" s="146" t="s">
        <v>688</v>
      </c>
      <c r="D6" s="147" t="s">
        <v>689</v>
      </c>
      <c r="E6" s="145" t="s">
        <v>690</v>
      </c>
    </row>
    <row r="7" spans="1:16384" ht="51" x14ac:dyDescent="0.2">
      <c r="A7" s="149" t="s">
        <v>693</v>
      </c>
      <c r="B7" s="148"/>
      <c r="C7" s="148"/>
      <c r="D7" s="147" t="s">
        <v>691</v>
      </c>
      <c r="E7" s="145" t="s">
        <v>690</v>
      </c>
    </row>
    <row r="8" spans="1:16384" ht="25.5" customHeight="1" x14ac:dyDescent="0.2">
      <c r="A8" s="140" t="s">
        <v>73</v>
      </c>
      <c r="B8" s="312" t="s">
        <v>74</v>
      </c>
      <c r="C8" s="313"/>
      <c r="D8" s="313"/>
      <c r="E8" s="314"/>
    </row>
    <row r="9" spans="1:16384" s="78" customFormat="1" x14ac:dyDescent="0.2">
      <c r="A9" s="141"/>
      <c r="B9" s="142"/>
      <c r="C9" s="142"/>
      <c r="D9" s="142"/>
      <c r="E9" s="142"/>
    </row>
    <row r="10" spans="1:16384" x14ac:dyDescent="0.2">
      <c r="B10" s="142"/>
      <c r="C10" s="142"/>
      <c r="D10" s="142"/>
      <c r="E10" s="142"/>
    </row>
    <row r="11" spans="1:16384" ht="22.5" customHeight="1" x14ac:dyDescent="0.2">
      <c r="A11" s="320" t="s">
        <v>469</v>
      </c>
      <c r="B11" s="321"/>
      <c r="C11" s="321"/>
      <c r="D11" s="321"/>
      <c r="E11" s="321"/>
      <c r="F11" s="322"/>
    </row>
    <row r="12" spans="1:16384" ht="22.5" customHeight="1" x14ac:dyDescent="0.2">
      <c r="A12" s="320" t="s">
        <v>46</v>
      </c>
      <c r="B12" s="321"/>
      <c r="C12" s="321"/>
      <c r="D12" s="321"/>
      <c r="E12" s="321"/>
      <c r="F12" s="322"/>
    </row>
    <row r="13" spans="1:16384" ht="33" customHeight="1" x14ac:dyDescent="0.2">
      <c r="A13" s="144" t="s">
        <v>470</v>
      </c>
      <c r="B13" s="144" t="s">
        <v>47</v>
      </c>
      <c r="C13" s="144" t="s">
        <v>48</v>
      </c>
      <c r="D13" s="144" t="s">
        <v>49</v>
      </c>
      <c r="E13" s="144" t="s">
        <v>50</v>
      </c>
      <c r="F13" s="144" t="s">
        <v>51</v>
      </c>
    </row>
    <row r="14" spans="1:16384" ht="96" customHeight="1" x14ac:dyDescent="0.2">
      <c r="A14" s="143" t="s">
        <v>694</v>
      </c>
      <c r="B14" s="205"/>
      <c r="C14" s="205"/>
      <c r="D14" s="205"/>
      <c r="E14" s="205"/>
      <c r="F14" s="154" t="s">
        <v>715</v>
      </c>
    </row>
    <row r="15" spans="1:16384" ht="32.25" customHeight="1" x14ac:dyDescent="0.2">
      <c r="A15" s="143" t="s">
        <v>695</v>
      </c>
      <c r="B15" s="205"/>
      <c r="C15" s="205"/>
      <c r="D15" s="205"/>
      <c r="E15" s="205"/>
      <c r="F15" s="154" t="s">
        <v>768</v>
      </c>
    </row>
    <row r="16" spans="1:16384" ht="30" customHeight="1" x14ac:dyDescent="0.2">
      <c r="A16" s="143" t="s">
        <v>696</v>
      </c>
      <c r="B16" s="205"/>
      <c r="C16" s="205"/>
      <c r="D16" s="205"/>
      <c r="E16" s="205"/>
      <c r="F16" s="155" t="s">
        <v>716</v>
      </c>
    </row>
    <row r="17" spans="1:6" ht="30" customHeight="1" x14ac:dyDescent="0.2">
      <c r="A17" s="143" t="s">
        <v>697</v>
      </c>
      <c r="B17" s="205"/>
      <c r="C17" s="205"/>
      <c r="D17" s="205"/>
      <c r="E17" s="205"/>
      <c r="F17" s="156" t="s">
        <v>717</v>
      </c>
    </row>
    <row r="18" spans="1:6" ht="22.5" customHeight="1" x14ac:dyDescent="0.2">
      <c r="A18" s="143" t="s">
        <v>698</v>
      </c>
      <c r="B18" s="205"/>
      <c r="C18" s="205"/>
      <c r="D18" s="205"/>
      <c r="E18" s="205"/>
      <c r="F18" s="157" t="s">
        <v>717</v>
      </c>
    </row>
    <row r="19" spans="1:6" ht="22.5" customHeight="1" x14ac:dyDescent="0.2">
      <c r="A19" s="143" t="s">
        <v>699</v>
      </c>
      <c r="B19" s="205"/>
      <c r="C19" s="205"/>
      <c r="D19" s="205"/>
      <c r="E19" s="205"/>
      <c r="F19" s="157" t="s">
        <v>717</v>
      </c>
    </row>
    <row r="20" spans="1:6" ht="22.5" customHeight="1" x14ac:dyDescent="0.2">
      <c r="A20" s="143" t="s">
        <v>700</v>
      </c>
      <c r="B20" s="205"/>
      <c r="C20" s="205"/>
      <c r="D20" s="205"/>
      <c r="E20" s="205"/>
      <c r="F20" s="157" t="s">
        <v>717</v>
      </c>
    </row>
    <row r="22" spans="1:6" ht="22.5" customHeight="1" x14ac:dyDescent="0.2">
      <c r="A22" s="320" t="s">
        <v>471</v>
      </c>
      <c r="B22" s="321"/>
      <c r="C22" s="321"/>
      <c r="D22" s="321"/>
      <c r="E22" s="321"/>
      <c r="F22" s="322"/>
    </row>
    <row r="23" spans="1:6" ht="22.5" customHeight="1" x14ac:dyDescent="0.2">
      <c r="A23" s="320" t="s">
        <v>52</v>
      </c>
      <c r="B23" s="321"/>
      <c r="C23" s="321"/>
      <c r="D23" s="321"/>
      <c r="E23" s="321"/>
      <c r="F23" s="322"/>
    </row>
    <row r="24" spans="1:6" ht="33" customHeight="1" x14ac:dyDescent="0.2">
      <c r="A24" s="144" t="s">
        <v>686</v>
      </c>
      <c r="B24" s="144" t="s">
        <v>47</v>
      </c>
      <c r="C24" s="144" t="s">
        <v>48</v>
      </c>
      <c r="D24" s="144" t="s">
        <v>49</v>
      </c>
      <c r="E24" s="144" t="s">
        <v>50</v>
      </c>
      <c r="F24" s="144" t="s">
        <v>51</v>
      </c>
    </row>
    <row r="25" spans="1:6" x14ac:dyDescent="0.2">
      <c r="A25" s="310" t="s">
        <v>724</v>
      </c>
      <c r="B25" s="310"/>
      <c r="C25" s="310"/>
      <c r="D25" s="310"/>
      <c r="E25" s="310"/>
      <c r="F25" s="310"/>
    </row>
    <row r="27" spans="1:6" ht="22.5" customHeight="1" x14ac:dyDescent="0.2">
      <c r="A27" s="320" t="s">
        <v>471</v>
      </c>
      <c r="B27" s="321"/>
      <c r="C27" s="321"/>
      <c r="D27" s="321"/>
      <c r="E27" s="321"/>
      <c r="F27" s="322"/>
    </row>
    <row r="28" spans="1:6" ht="22.5" customHeight="1" x14ac:dyDescent="0.2">
      <c r="A28" s="317" t="s">
        <v>53</v>
      </c>
      <c r="B28" s="318"/>
      <c r="C28" s="318"/>
      <c r="D28" s="318"/>
      <c r="E28" s="318"/>
      <c r="F28" s="319"/>
    </row>
    <row r="29" spans="1:6" ht="33" customHeight="1" x14ac:dyDescent="0.2">
      <c r="A29" s="144" t="s">
        <v>686</v>
      </c>
      <c r="B29" s="144" t="s">
        <v>47</v>
      </c>
      <c r="C29" s="144" t="s">
        <v>48</v>
      </c>
      <c r="D29" s="144" t="s">
        <v>49</v>
      </c>
      <c r="E29" s="144" t="s">
        <v>50</v>
      </c>
      <c r="F29" s="144" t="s">
        <v>51</v>
      </c>
    </row>
    <row r="30" spans="1:6" ht="16.5" customHeight="1" x14ac:dyDescent="0.2">
      <c r="A30" s="310" t="s">
        <v>724</v>
      </c>
      <c r="B30" s="310"/>
      <c r="C30" s="310"/>
      <c r="D30" s="310"/>
      <c r="E30" s="310"/>
      <c r="F30" s="3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0:F30"/>
    <mergeCell ref="A2:E2"/>
    <mergeCell ref="B8:E8"/>
    <mergeCell ref="A3:E3"/>
    <mergeCell ref="A4:A5"/>
    <mergeCell ref="A28:F28"/>
    <mergeCell ref="A11:F11"/>
    <mergeCell ref="A12:F12"/>
    <mergeCell ref="A27:F27"/>
    <mergeCell ref="A22:F22"/>
    <mergeCell ref="A23:F23"/>
    <mergeCell ref="A25:F25"/>
  </mergeCells>
  <phoneticPr fontId="13" type="noConversion"/>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80" zoomScaleNormal="80" zoomScaleSheetLayoutView="100" workbookViewId="0">
      <selection activeCell="N17" sqref="N17"/>
    </sheetView>
  </sheetViews>
  <sheetFormatPr defaultRowHeight="27.75" customHeight="1" x14ac:dyDescent="0.2"/>
  <cols>
    <col min="1" max="1" width="8.7109375" style="1" customWidth="1"/>
    <col min="2" max="2" width="20.7109375" style="1" customWidth="1"/>
    <col min="3" max="3" width="8.7109375" style="1" customWidth="1"/>
    <col min="4" max="4" width="20.7109375" style="2" customWidth="1"/>
    <col min="5" max="5" width="15.7109375" style="2" customWidth="1"/>
    <col min="6" max="6" width="15.7109375" style="1" customWidth="1"/>
    <col min="7" max="9" width="15.7109375" style="2" customWidth="1"/>
    <col min="10" max="10" width="15.7109375" style="7" customWidth="1"/>
    <col min="11" max="12" width="15.7109375" style="3" customWidth="1"/>
    <col min="13" max="15" width="15.7109375" style="1" customWidth="1"/>
    <col min="16" max="17" width="13.7109375" style="1" customWidth="1"/>
    <col min="18" max="18" width="15.5703125" style="1" customWidth="1"/>
    <col min="19" max="16384" width="9.140625" style="1"/>
  </cols>
  <sheetData>
    <row r="1" spans="1:15" ht="56.25" customHeight="1" x14ac:dyDescent="0.2">
      <c r="A1" s="9" t="s">
        <v>79</v>
      </c>
      <c r="B1" s="9"/>
      <c r="C1" s="9"/>
      <c r="D1" s="330" t="s">
        <v>473</v>
      </c>
      <c r="E1" s="330"/>
      <c r="F1" s="330"/>
      <c r="G1" s="330"/>
      <c r="H1" s="330"/>
      <c r="I1" s="330"/>
      <c r="J1" s="330"/>
      <c r="K1" s="330"/>
      <c r="L1" s="330"/>
    </row>
    <row r="2" spans="1:15" ht="27.75" customHeight="1" x14ac:dyDescent="0.2">
      <c r="A2" s="327" t="s">
        <v>472</v>
      </c>
      <c r="B2" s="328"/>
      <c r="C2" s="328"/>
      <c r="D2" s="328"/>
      <c r="E2" s="328"/>
      <c r="F2" s="328"/>
      <c r="G2" s="328"/>
      <c r="H2" s="328"/>
      <c r="I2" s="328"/>
      <c r="J2" s="328"/>
      <c r="K2" s="328"/>
      <c r="L2" s="328"/>
      <c r="M2" s="329"/>
    </row>
    <row r="3" spans="1:15" ht="17.25" customHeight="1" x14ac:dyDescent="0.2">
      <c r="A3" s="9"/>
      <c r="B3" s="9"/>
      <c r="C3" s="9"/>
      <c r="F3" s="14"/>
    </row>
    <row r="4" spans="1:15" s="8" customFormat="1" ht="25.5" customHeight="1" x14ac:dyDescent="0.2">
      <c r="A4" s="324" t="str">
        <f>Overview!B4&amp; " - Effective from "&amp;Overview!D4&amp;" - "&amp;Overview!E4&amp;" new designated EHV charges"</f>
        <v>Harlaxton Energy Networks Limited -  GSP_H - Effective from 1st April 2019 - FINAL new designated EHV charges</v>
      </c>
      <c r="B4" s="325"/>
      <c r="C4" s="325"/>
      <c r="D4" s="325"/>
      <c r="E4" s="325"/>
      <c r="F4" s="325"/>
      <c r="G4" s="325"/>
      <c r="H4" s="325"/>
      <c r="I4" s="325"/>
      <c r="J4" s="325"/>
      <c r="K4" s="325"/>
      <c r="L4" s="325"/>
      <c r="M4" s="326"/>
      <c r="N4" s="1"/>
      <c r="O4" s="1"/>
    </row>
    <row r="5" spans="1:15" ht="69.75" customHeight="1" x14ac:dyDescent="0.2">
      <c r="A5" s="17" t="s">
        <v>684</v>
      </c>
      <c r="B5" s="17" t="s">
        <v>461</v>
      </c>
      <c r="C5" s="17" t="s">
        <v>685</v>
      </c>
      <c r="D5" s="17" t="s">
        <v>462</v>
      </c>
      <c r="E5" s="65" t="s">
        <v>686</v>
      </c>
      <c r="F5" s="65" t="str">
        <f>'Annex 2 EHV charges'!F9</f>
        <v>Import
Super Red
unit charge
(p/kWh)</v>
      </c>
      <c r="G5" s="65" t="str">
        <f>'Annex 2 EHV charges'!G9</f>
        <v>Import
fixed charge
(p/day)</v>
      </c>
      <c r="H5" s="65" t="str">
        <f>'Annex 2 EHV charges'!H9</f>
        <v>Import
capacity charge
(p/kVA/day)</v>
      </c>
      <c r="I5" s="65" t="str">
        <f>'Annex 2 EHV charges'!I9</f>
        <v>Import
exceeded capacity charge
(p/kVA/day)</v>
      </c>
      <c r="J5" s="65" t="str">
        <f>'Annex 2 EHV charges'!J9</f>
        <v>Export
Super Red
unit charge
(p/kWh)</v>
      </c>
      <c r="K5" s="65" t="str">
        <f>'Annex 2 EHV charges'!K9</f>
        <v>Export
fixed charge
(p/day)</v>
      </c>
      <c r="L5" s="65" t="str">
        <f>'Annex 2 EHV charges'!L9</f>
        <v>Export
capacity charge
(p/kVA/day)</v>
      </c>
      <c r="M5" s="65" t="str">
        <f>'Annex 2 EHV charges'!M9</f>
        <v>Export
exceeded capacity charge
(p/kVA/day)</v>
      </c>
    </row>
    <row r="6" spans="1:15" ht="22.5" customHeight="1" x14ac:dyDescent="0.2">
      <c r="A6" s="323" t="s">
        <v>714</v>
      </c>
      <c r="B6" s="282"/>
      <c r="C6" s="282"/>
      <c r="D6" s="282"/>
      <c r="E6" s="282"/>
      <c r="F6" s="282"/>
      <c r="G6" s="282"/>
      <c r="H6" s="282"/>
      <c r="I6" s="282"/>
      <c r="J6" s="282"/>
      <c r="K6" s="282"/>
      <c r="L6" s="282"/>
      <c r="M6" s="282"/>
    </row>
    <row r="8" spans="1:15" ht="27.75" customHeight="1" x14ac:dyDescent="0.2">
      <c r="A8" s="324" t="str">
        <f>Overview!B4&amp; " - Effective from "&amp;Overview!D4&amp;" - "&amp;Overview!E4&amp;" new designated EHV line loss factors"</f>
        <v>Harlaxton Energy Networks Limited -  GSP_H - Effective from 1st April 2019 - FINAL new designated EHV line loss factors</v>
      </c>
      <c r="B8" s="325"/>
      <c r="C8" s="325"/>
      <c r="D8" s="325"/>
      <c r="E8" s="325"/>
      <c r="F8" s="325"/>
      <c r="G8" s="325"/>
      <c r="H8" s="325"/>
      <c r="I8" s="325"/>
      <c r="J8" s="325"/>
      <c r="K8" s="325"/>
      <c r="L8" s="325"/>
      <c r="M8" s="326"/>
    </row>
    <row r="9" spans="1:15" ht="62.25" customHeight="1" x14ac:dyDescent="0.2">
      <c r="A9" s="17" t="s">
        <v>684</v>
      </c>
      <c r="B9" s="17" t="s">
        <v>461</v>
      </c>
      <c r="C9" s="17" t="s">
        <v>685</v>
      </c>
      <c r="D9" s="17" t="s">
        <v>462</v>
      </c>
      <c r="E9" s="65" t="s">
        <v>686</v>
      </c>
      <c r="F9" s="19" t="s">
        <v>605</v>
      </c>
      <c r="G9" s="19" t="s">
        <v>604</v>
      </c>
      <c r="H9" s="19" t="s">
        <v>606</v>
      </c>
      <c r="I9" s="19" t="s">
        <v>607</v>
      </c>
      <c r="J9" s="20" t="s">
        <v>608</v>
      </c>
      <c r="K9" s="20" t="s">
        <v>609</v>
      </c>
      <c r="L9" s="20" t="s">
        <v>610</v>
      </c>
      <c r="M9" s="20" t="s">
        <v>611</v>
      </c>
    </row>
    <row r="10" spans="1:15" ht="22.5" customHeight="1" x14ac:dyDescent="0.2">
      <c r="A10" s="323" t="s">
        <v>714</v>
      </c>
      <c r="B10" s="282"/>
      <c r="C10" s="282"/>
      <c r="D10" s="282"/>
      <c r="E10" s="282"/>
      <c r="F10" s="282"/>
      <c r="G10" s="282"/>
      <c r="H10" s="282"/>
      <c r="I10" s="282"/>
      <c r="J10" s="282"/>
      <c r="K10" s="282"/>
      <c r="L10" s="282"/>
      <c r="M10" s="28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8:M8"/>
    <mergeCell ref="A2:M2"/>
    <mergeCell ref="A4:M4"/>
    <mergeCell ref="D1:L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7" sqref="B7"/>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79</v>
      </c>
      <c r="B1" s="2"/>
      <c r="C1" s="1"/>
      <c r="E1" s="7"/>
      <c r="F1" s="3"/>
      <c r="G1" s="3"/>
    </row>
    <row r="2" spans="1:7" s="8" customFormat="1" ht="39.950000000000003" customHeight="1" x14ac:dyDescent="0.2">
      <c r="A2" s="324" t="str">
        <f>Overview!B4&amp; " - Effective from "&amp;Overview!D4&amp;" - "&amp;Overview!E4&amp;" Nodal/Zonal charges"</f>
        <v>Harlaxton Energy Networks Limited -  GSP_H - Effective from 1st April 2019 - FINAL Nodal/Zonal charges</v>
      </c>
      <c r="B2" s="325"/>
      <c r="C2" s="325"/>
      <c r="D2" s="326"/>
    </row>
    <row r="3" spans="1:7" ht="60.75" customHeight="1" x14ac:dyDescent="0.2">
      <c r="A3" s="12" t="s">
        <v>474</v>
      </c>
      <c r="B3" s="12" t="s">
        <v>44</v>
      </c>
      <c r="C3" s="12" t="s">
        <v>448</v>
      </c>
      <c r="D3" s="12" t="s">
        <v>449</v>
      </c>
    </row>
    <row r="4" spans="1:7" ht="23.25" customHeight="1" x14ac:dyDescent="0.2">
      <c r="A4" s="323" t="s">
        <v>714</v>
      </c>
      <c r="B4" s="282"/>
      <c r="C4" s="282"/>
      <c r="D4" s="282"/>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A2" sqref="A2:XFD27"/>
    </sheetView>
  </sheetViews>
  <sheetFormatPr defaultColWidth="11.5703125" defaultRowHeight="12.75" x14ac:dyDescent="0.2"/>
  <cols>
    <col min="1" max="1" width="13.85546875" style="23" customWidth="1"/>
    <col min="2" max="2" width="11.5703125" style="23" customWidth="1"/>
    <col min="3" max="3" width="37.42578125" style="23" bestFit="1" customWidth="1"/>
    <col min="4" max="4" width="40.5703125" style="24" bestFit="1" customWidth="1"/>
    <col min="5" max="6" width="4.7109375" style="23" customWidth="1"/>
    <col min="7" max="7" width="29.140625" style="23" bestFit="1" customWidth="1"/>
    <col min="8" max="8" width="11.5703125" style="23"/>
    <col min="9" max="9" width="60.28515625" style="23" customWidth="1"/>
    <col min="10" max="16384" width="11.5703125" style="23"/>
  </cols>
  <sheetData>
    <row r="1" spans="1:2" ht="26.25" customHeight="1" x14ac:dyDescent="0.2">
      <c r="A1" s="331" t="s">
        <v>79</v>
      </c>
      <c r="B1" s="331"/>
    </row>
    <row r="2" spans="1:2" ht="12.75" customHeight="1" x14ac:dyDescent="0.2">
      <c r="A2" s="233"/>
      <c r="B2" s="233"/>
    </row>
    <row r="3" spans="1:2" ht="12.75" customHeight="1" x14ac:dyDescent="0.2">
      <c r="A3" s="233"/>
      <c r="B3" s="233"/>
    </row>
    <row r="4" spans="1:2" ht="12.75" customHeight="1" x14ac:dyDescent="0.2">
      <c r="A4" s="233"/>
      <c r="B4" s="233"/>
    </row>
    <row r="5" spans="1:2" ht="12.75" customHeight="1" x14ac:dyDescent="0.2">
      <c r="A5" s="233"/>
      <c r="B5" s="233"/>
    </row>
    <row r="6" spans="1:2" ht="12.75" customHeight="1" x14ac:dyDescent="0.2">
      <c r="A6" s="233"/>
      <c r="B6" s="233"/>
    </row>
    <row r="7" spans="1:2" ht="12.75" customHeight="1" x14ac:dyDescent="0.2">
      <c r="A7" s="233"/>
      <c r="B7" s="233"/>
    </row>
    <row r="8" spans="1:2" ht="12.75" customHeight="1" x14ac:dyDescent="0.2">
      <c r="A8" s="233"/>
      <c r="B8" s="233"/>
    </row>
    <row r="9" spans="1:2" ht="12.75" customHeight="1" x14ac:dyDescent="0.2">
      <c r="A9" s="233"/>
      <c r="B9" s="233"/>
    </row>
    <row r="10" spans="1:2" ht="12.75" customHeight="1" x14ac:dyDescent="0.2">
      <c r="A10" s="233"/>
      <c r="B10" s="233"/>
    </row>
    <row r="11" spans="1:2" ht="12.75" customHeight="1" x14ac:dyDescent="0.2">
      <c r="A11" s="233"/>
      <c r="B11" s="233"/>
    </row>
    <row r="12" spans="1:2" ht="12.75" customHeight="1" x14ac:dyDescent="0.2">
      <c r="A12" s="233"/>
      <c r="B12" s="233"/>
    </row>
    <row r="13" spans="1:2" ht="12.75" customHeight="1" x14ac:dyDescent="0.2">
      <c r="A13" s="233"/>
      <c r="B13" s="233"/>
    </row>
    <row r="14" spans="1:2" ht="12.75" customHeight="1" x14ac:dyDescent="0.2">
      <c r="A14" s="233"/>
      <c r="B14" s="233"/>
    </row>
    <row r="15" spans="1:2" ht="12.75" customHeight="1" x14ac:dyDescent="0.2">
      <c r="A15" s="233"/>
      <c r="B15" s="233"/>
    </row>
    <row r="16" spans="1:2" ht="12.75" customHeight="1" x14ac:dyDescent="0.2">
      <c r="A16" s="233"/>
      <c r="B16" s="233"/>
    </row>
    <row r="17" spans="1:9" ht="12.75" customHeight="1" x14ac:dyDescent="0.2">
      <c r="A17" s="233"/>
      <c r="B17" s="233"/>
    </row>
    <row r="18" spans="1:9" ht="12.75" customHeight="1" x14ac:dyDescent="0.2">
      <c r="A18" s="233"/>
      <c r="B18" s="233"/>
    </row>
    <row r="19" spans="1:9" ht="12.75" customHeight="1" x14ac:dyDescent="0.2">
      <c r="A19" s="233"/>
      <c r="B19" s="233"/>
    </row>
    <row r="20" spans="1:9" ht="12.75" customHeight="1" x14ac:dyDescent="0.2">
      <c r="A20" s="233"/>
      <c r="B20" s="233"/>
    </row>
    <row r="21" spans="1:9" ht="12.75" customHeight="1" x14ac:dyDescent="0.2">
      <c r="A21" s="233"/>
      <c r="B21" s="233"/>
    </row>
    <row r="22" spans="1:9" ht="12.75" customHeight="1" x14ac:dyDescent="0.2">
      <c r="A22" s="233"/>
      <c r="B22" s="233"/>
    </row>
    <row r="23" spans="1:9" ht="12.75" customHeight="1" x14ac:dyDescent="0.2">
      <c r="A23" s="233"/>
      <c r="B23" s="233"/>
    </row>
    <row r="24" spans="1:9" ht="12.75" customHeight="1" x14ac:dyDescent="0.2">
      <c r="A24" s="233"/>
      <c r="B24" s="233"/>
    </row>
    <row r="25" spans="1:9" ht="12.75" customHeight="1" x14ac:dyDescent="0.2">
      <c r="A25" s="233"/>
      <c r="B25" s="233"/>
    </row>
    <row r="26" spans="1:9" ht="12.75" customHeight="1" x14ac:dyDescent="0.2">
      <c r="A26" s="233"/>
      <c r="B26" s="233"/>
    </row>
    <row r="27" spans="1:9" ht="12.75" customHeight="1" x14ac:dyDescent="0.2">
      <c r="A27" s="233"/>
      <c r="B27" s="233"/>
    </row>
    <row r="28" spans="1:9" s="22" customFormat="1" ht="51" x14ac:dyDescent="0.2">
      <c r="A28" s="50" t="s">
        <v>207</v>
      </c>
      <c r="B28" s="50" t="s">
        <v>208</v>
      </c>
      <c r="C28" s="50" t="s">
        <v>209</v>
      </c>
      <c r="D28" s="50" t="s">
        <v>210</v>
      </c>
      <c r="E28" s="25"/>
      <c r="F28" s="25"/>
      <c r="G28" s="50" t="s">
        <v>430</v>
      </c>
      <c r="H28" s="50" t="s">
        <v>431</v>
      </c>
      <c r="I28" s="50" t="s">
        <v>432</v>
      </c>
    </row>
    <row r="29" spans="1:9" x14ac:dyDescent="0.2">
      <c r="A29" s="92">
        <v>3</v>
      </c>
      <c r="B29" s="93">
        <v>166</v>
      </c>
      <c r="C29" s="94" t="s">
        <v>211</v>
      </c>
      <c r="D29" s="95" t="s">
        <v>212</v>
      </c>
      <c r="H29" s="86">
        <v>40057</v>
      </c>
      <c r="I29" s="87" t="s">
        <v>433</v>
      </c>
    </row>
    <row r="30" spans="1:9" x14ac:dyDescent="0.2">
      <c r="A30" s="92">
        <v>4</v>
      </c>
      <c r="B30" s="93">
        <v>168</v>
      </c>
      <c r="C30" s="94" t="s">
        <v>211</v>
      </c>
      <c r="D30" s="95" t="s">
        <v>212</v>
      </c>
      <c r="G30" s="87" t="s">
        <v>434</v>
      </c>
      <c r="H30" s="86">
        <v>40275</v>
      </c>
      <c r="I30" s="123" t="s">
        <v>438</v>
      </c>
    </row>
    <row r="31" spans="1:9" x14ac:dyDescent="0.2">
      <c r="A31" s="92">
        <v>5</v>
      </c>
      <c r="B31" s="93">
        <v>100</v>
      </c>
      <c r="C31" s="94" t="s">
        <v>213</v>
      </c>
      <c r="D31" s="95" t="s">
        <v>212</v>
      </c>
      <c r="G31" s="124" t="s">
        <v>441</v>
      </c>
      <c r="H31" s="86">
        <v>40347</v>
      </c>
      <c r="I31" s="23" t="s">
        <v>435</v>
      </c>
    </row>
    <row r="32" spans="1:9" x14ac:dyDescent="0.2">
      <c r="A32" s="92">
        <v>6</v>
      </c>
      <c r="B32" s="93">
        <v>257</v>
      </c>
      <c r="C32" s="94" t="s">
        <v>214</v>
      </c>
      <c r="D32" s="95" t="s">
        <v>212</v>
      </c>
      <c r="G32" s="123" t="s">
        <v>442</v>
      </c>
      <c r="H32" s="86">
        <v>41166</v>
      </c>
      <c r="I32" s="123" t="s">
        <v>443</v>
      </c>
    </row>
    <row r="33" spans="1:9" x14ac:dyDescent="0.2">
      <c r="A33" s="92">
        <v>7</v>
      </c>
      <c r="B33" s="93">
        <v>158</v>
      </c>
      <c r="C33" s="94" t="s">
        <v>214</v>
      </c>
      <c r="D33" s="95" t="s">
        <v>212</v>
      </c>
      <c r="G33" s="124" t="s">
        <v>436</v>
      </c>
      <c r="H33" s="86">
        <v>41178</v>
      </c>
      <c r="I33" s="123" t="s">
        <v>437</v>
      </c>
    </row>
    <row r="34" spans="1:9" x14ac:dyDescent="0.2">
      <c r="A34" s="92">
        <v>8</v>
      </c>
      <c r="B34" s="93">
        <v>159</v>
      </c>
      <c r="C34" s="94" t="s">
        <v>214</v>
      </c>
      <c r="D34" s="95" t="s">
        <v>212</v>
      </c>
      <c r="G34" s="87" t="s">
        <v>498</v>
      </c>
      <c r="H34" s="86">
        <v>41758</v>
      </c>
      <c r="I34" s="23" t="s">
        <v>499</v>
      </c>
    </row>
    <row r="35" spans="1:9" x14ac:dyDescent="0.2">
      <c r="A35" s="92">
        <v>9</v>
      </c>
      <c r="B35" s="93">
        <v>1111</v>
      </c>
      <c r="C35" s="94" t="s">
        <v>214</v>
      </c>
      <c r="D35" s="95" t="s">
        <v>212</v>
      </c>
      <c r="G35" s="23" t="s">
        <v>496</v>
      </c>
      <c r="H35" s="86">
        <v>41758</v>
      </c>
      <c r="I35" s="87" t="s">
        <v>497</v>
      </c>
    </row>
    <row r="36" spans="1:9" x14ac:dyDescent="0.2">
      <c r="A36" s="92">
        <v>10</v>
      </c>
      <c r="B36" s="93">
        <v>1104</v>
      </c>
      <c r="C36" s="94" t="s">
        <v>214</v>
      </c>
      <c r="D36" s="95" t="s">
        <v>212</v>
      </c>
      <c r="G36" s="23" t="s">
        <v>496</v>
      </c>
      <c r="H36" s="86">
        <v>41944</v>
      </c>
      <c r="I36" s="87" t="s">
        <v>547</v>
      </c>
    </row>
    <row r="37" spans="1:9" x14ac:dyDescent="0.2">
      <c r="A37" s="92">
        <v>11</v>
      </c>
      <c r="B37" s="93">
        <v>1112</v>
      </c>
      <c r="C37" s="94" t="s">
        <v>214</v>
      </c>
      <c r="D37" s="95" t="s">
        <v>212</v>
      </c>
      <c r="G37" s="23" t="s">
        <v>572</v>
      </c>
      <c r="H37" s="86">
        <v>42081</v>
      </c>
      <c r="I37" s="23" t="s">
        <v>573</v>
      </c>
    </row>
    <row r="38" spans="1:9" x14ac:dyDescent="0.2">
      <c r="A38" s="92">
        <v>12</v>
      </c>
      <c r="B38" s="93">
        <v>1116</v>
      </c>
      <c r="C38" s="94" t="s">
        <v>214</v>
      </c>
      <c r="D38" s="95" t="s">
        <v>212</v>
      </c>
      <c r="G38" s="23" t="s">
        <v>574</v>
      </c>
      <c r="H38" s="86">
        <v>42081</v>
      </c>
      <c r="I38" s="23" t="s">
        <v>575</v>
      </c>
    </row>
    <row r="39" spans="1:9" x14ac:dyDescent="0.2">
      <c r="A39" s="92">
        <v>13</v>
      </c>
      <c r="B39" s="93">
        <v>139</v>
      </c>
      <c r="C39" s="94" t="s">
        <v>215</v>
      </c>
      <c r="D39" s="95" t="s">
        <v>450</v>
      </c>
      <c r="G39" s="23" t="s">
        <v>576</v>
      </c>
      <c r="H39" s="86">
        <v>42081</v>
      </c>
      <c r="I39" s="23" t="s">
        <v>601</v>
      </c>
    </row>
    <row r="40" spans="1:9" x14ac:dyDescent="0.2">
      <c r="A40" s="92">
        <v>15</v>
      </c>
      <c r="B40" s="93">
        <v>152</v>
      </c>
      <c r="C40" s="94" t="s">
        <v>215</v>
      </c>
      <c r="D40" s="95" t="s">
        <v>450</v>
      </c>
      <c r="G40" s="87" t="s">
        <v>571</v>
      </c>
      <c r="H40" s="86">
        <v>42081</v>
      </c>
      <c r="I40" s="87" t="s">
        <v>600</v>
      </c>
    </row>
    <row r="41" spans="1:9" x14ac:dyDescent="0.2">
      <c r="A41" s="92">
        <v>16</v>
      </c>
      <c r="B41" s="93">
        <v>113</v>
      </c>
      <c r="C41" s="94" t="s">
        <v>216</v>
      </c>
      <c r="D41" s="95" t="s">
        <v>451</v>
      </c>
      <c r="G41" s="23" t="s">
        <v>577</v>
      </c>
      <c r="H41" s="86">
        <v>42081</v>
      </c>
      <c r="I41" s="87" t="s">
        <v>578</v>
      </c>
    </row>
    <row r="42" spans="1:9" x14ac:dyDescent="0.2">
      <c r="A42" s="92">
        <v>17</v>
      </c>
      <c r="B42" s="93">
        <v>125</v>
      </c>
      <c r="C42" s="94" t="s">
        <v>216</v>
      </c>
      <c r="D42" s="95" t="s">
        <v>451</v>
      </c>
      <c r="G42" s="23" t="s">
        <v>579</v>
      </c>
      <c r="H42" s="86">
        <v>42081</v>
      </c>
      <c r="I42" s="23" t="s">
        <v>580</v>
      </c>
    </row>
    <row r="43" spans="1:9" x14ac:dyDescent="0.2">
      <c r="A43" s="92">
        <v>18</v>
      </c>
      <c r="B43" s="93">
        <v>126</v>
      </c>
      <c r="C43" s="94" t="s">
        <v>216</v>
      </c>
      <c r="D43" s="95" t="s">
        <v>451</v>
      </c>
      <c r="G43" s="23" t="s">
        <v>579</v>
      </c>
      <c r="H43" s="86">
        <v>42081</v>
      </c>
      <c r="I43" s="23" t="s">
        <v>581</v>
      </c>
    </row>
    <row r="44" spans="1:9" x14ac:dyDescent="0.2">
      <c r="A44" s="92">
        <v>19</v>
      </c>
      <c r="B44" s="93">
        <v>127</v>
      </c>
      <c r="C44" s="94" t="s">
        <v>216</v>
      </c>
      <c r="D44" s="95" t="s">
        <v>451</v>
      </c>
      <c r="G44" s="23" t="s">
        <v>582</v>
      </c>
      <c r="H44" s="86">
        <v>42081</v>
      </c>
      <c r="I44" s="23" t="s">
        <v>583</v>
      </c>
    </row>
    <row r="45" spans="1:9" x14ac:dyDescent="0.2">
      <c r="A45" s="92">
        <v>20</v>
      </c>
      <c r="B45" s="93">
        <v>129</v>
      </c>
      <c r="C45" s="94" t="s">
        <v>216</v>
      </c>
      <c r="D45" s="95" t="s">
        <v>451</v>
      </c>
      <c r="G45" s="23" t="s">
        <v>584</v>
      </c>
      <c r="H45" s="86">
        <v>42081</v>
      </c>
      <c r="I45" s="23" t="s">
        <v>585</v>
      </c>
    </row>
    <row r="46" spans="1:9" x14ac:dyDescent="0.2">
      <c r="A46" s="92">
        <v>21</v>
      </c>
      <c r="B46" s="93">
        <v>130</v>
      </c>
      <c r="C46" s="94" t="s">
        <v>216</v>
      </c>
      <c r="D46" s="95" t="s">
        <v>451</v>
      </c>
      <c r="G46" s="23" t="s">
        <v>586</v>
      </c>
      <c r="H46" s="86">
        <v>42081</v>
      </c>
      <c r="I46" s="23" t="s">
        <v>583</v>
      </c>
    </row>
    <row r="47" spans="1:9" x14ac:dyDescent="0.2">
      <c r="A47" s="92">
        <v>22</v>
      </c>
      <c r="B47" s="93">
        <v>131</v>
      </c>
      <c r="C47" s="94" t="s">
        <v>216</v>
      </c>
      <c r="D47" s="95" t="s">
        <v>451</v>
      </c>
      <c r="G47" s="23" t="s">
        <v>586</v>
      </c>
      <c r="H47" s="86">
        <v>42081</v>
      </c>
      <c r="I47" s="23" t="s">
        <v>587</v>
      </c>
    </row>
    <row r="48" spans="1:9" x14ac:dyDescent="0.2">
      <c r="A48" s="92">
        <v>23</v>
      </c>
      <c r="B48" s="93">
        <v>136</v>
      </c>
      <c r="C48" s="94" t="s">
        <v>217</v>
      </c>
      <c r="D48" s="95" t="s">
        <v>452</v>
      </c>
      <c r="G48" s="23" t="s">
        <v>588</v>
      </c>
      <c r="H48" s="86">
        <v>42081</v>
      </c>
      <c r="I48" s="23" t="s">
        <v>585</v>
      </c>
    </row>
    <row r="49" spans="1:9" x14ac:dyDescent="0.2">
      <c r="A49" s="92">
        <v>24</v>
      </c>
      <c r="B49" s="93">
        <v>137</v>
      </c>
      <c r="C49" s="94" t="s">
        <v>217</v>
      </c>
      <c r="D49" s="95" t="s">
        <v>451</v>
      </c>
      <c r="G49" s="23" t="s">
        <v>589</v>
      </c>
      <c r="H49" s="86">
        <v>42081</v>
      </c>
      <c r="I49" s="23" t="s">
        <v>583</v>
      </c>
    </row>
    <row r="50" spans="1:9" x14ac:dyDescent="0.2">
      <c r="A50" s="92">
        <v>25</v>
      </c>
      <c r="B50" s="93">
        <v>138</v>
      </c>
      <c r="C50" s="94" t="s">
        <v>217</v>
      </c>
      <c r="D50" s="95" t="s">
        <v>451</v>
      </c>
      <c r="G50" s="23" t="s">
        <v>590</v>
      </c>
      <c r="H50" s="86">
        <v>42081</v>
      </c>
      <c r="I50" s="23" t="s">
        <v>591</v>
      </c>
    </row>
    <row r="51" spans="1:9" x14ac:dyDescent="0.2">
      <c r="A51" s="92">
        <v>26</v>
      </c>
      <c r="B51" s="93">
        <v>141</v>
      </c>
      <c r="C51" s="94" t="s">
        <v>217</v>
      </c>
      <c r="D51" s="95" t="s">
        <v>212</v>
      </c>
      <c r="G51" s="23" t="s">
        <v>592</v>
      </c>
      <c r="H51" s="86">
        <v>42081</v>
      </c>
      <c r="I51" s="23" t="s">
        <v>593</v>
      </c>
    </row>
    <row r="52" spans="1:9" x14ac:dyDescent="0.2">
      <c r="A52" s="92">
        <v>28</v>
      </c>
      <c r="B52" s="93">
        <v>143</v>
      </c>
      <c r="C52" s="94" t="s">
        <v>217</v>
      </c>
      <c r="D52" s="95" t="s">
        <v>212</v>
      </c>
      <c r="G52" s="23" t="s">
        <v>594</v>
      </c>
      <c r="H52" s="86">
        <v>42081</v>
      </c>
      <c r="I52" s="23" t="s">
        <v>595</v>
      </c>
    </row>
    <row r="53" spans="1:9" x14ac:dyDescent="0.2">
      <c r="A53" s="92">
        <v>29</v>
      </c>
      <c r="B53" s="93">
        <v>144</v>
      </c>
      <c r="C53" s="94" t="s">
        <v>217</v>
      </c>
      <c r="D53" s="95" t="s">
        <v>450</v>
      </c>
      <c r="G53" s="23" t="s">
        <v>594</v>
      </c>
      <c r="H53" s="86">
        <v>42081</v>
      </c>
      <c r="I53" s="23" t="s">
        <v>596</v>
      </c>
    </row>
    <row r="54" spans="1:9" x14ac:dyDescent="0.2">
      <c r="A54" s="92">
        <v>30</v>
      </c>
      <c r="B54" s="93">
        <v>145</v>
      </c>
      <c r="C54" s="94" t="s">
        <v>217</v>
      </c>
      <c r="D54" s="95" t="s">
        <v>212</v>
      </c>
      <c r="G54" s="23" t="s">
        <v>597</v>
      </c>
      <c r="H54" s="86">
        <v>42081</v>
      </c>
      <c r="I54" s="23" t="s">
        <v>598</v>
      </c>
    </row>
    <row r="55" spans="1:9" x14ac:dyDescent="0.2">
      <c r="A55" s="92">
        <v>31</v>
      </c>
      <c r="B55" s="93">
        <v>146</v>
      </c>
      <c r="C55" s="94" t="s">
        <v>217</v>
      </c>
      <c r="D55" s="95" t="s">
        <v>212</v>
      </c>
      <c r="G55" s="23" t="s">
        <v>597</v>
      </c>
      <c r="H55" s="86">
        <v>42081</v>
      </c>
      <c r="I55" s="23" t="s">
        <v>599</v>
      </c>
    </row>
    <row r="56" spans="1:9" x14ac:dyDescent="0.2">
      <c r="A56" s="92">
        <v>32</v>
      </c>
      <c r="B56" s="93">
        <v>147</v>
      </c>
      <c r="C56" s="94" t="s">
        <v>217</v>
      </c>
      <c r="D56" s="95" t="s">
        <v>212</v>
      </c>
      <c r="G56" s="87" t="s">
        <v>602</v>
      </c>
      <c r="H56" s="86">
        <v>42089</v>
      </c>
      <c r="I56" s="87" t="s">
        <v>603</v>
      </c>
    </row>
    <row r="57" spans="1:9" x14ac:dyDescent="0.2">
      <c r="A57" s="92">
        <v>33</v>
      </c>
      <c r="B57" s="93">
        <v>228</v>
      </c>
      <c r="C57" s="94" t="s">
        <v>217</v>
      </c>
      <c r="D57" s="95" t="s">
        <v>452</v>
      </c>
      <c r="G57" s="87" t="s">
        <v>584</v>
      </c>
      <c r="H57" s="86">
        <v>42166</v>
      </c>
      <c r="I57" s="87" t="s">
        <v>583</v>
      </c>
    </row>
    <row r="58" spans="1:9" x14ac:dyDescent="0.2">
      <c r="A58" s="92">
        <v>34</v>
      </c>
      <c r="B58" s="93">
        <v>149</v>
      </c>
      <c r="C58" s="94" t="s">
        <v>217</v>
      </c>
      <c r="D58" s="95" t="s">
        <v>452</v>
      </c>
      <c r="G58" s="87" t="s">
        <v>588</v>
      </c>
      <c r="H58" s="86">
        <v>42166</v>
      </c>
      <c r="I58" s="87" t="s">
        <v>583</v>
      </c>
    </row>
    <row r="59" spans="1:9" x14ac:dyDescent="0.2">
      <c r="A59" s="92">
        <v>35</v>
      </c>
      <c r="B59" s="93">
        <v>150</v>
      </c>
      <c r="C59" s="94" t="s">
        <v>217</v>
      </c>
      <c r="D59" s="95" t="s">
        <v>212</v>
      </c>
      <c r="G59" s="87" t="s">
        <v>627</v>
      </c>
      <c r="H59" s="86">
        <v>42166</v>
      </c>
      <c r="I59" s="87" t="s">
        <v>264</v>
      </c>
    </row>
    <row r="60" spans="1:9" x14ac:dyDescent="0.2">
      <c r="A60" s="92">
        <v>36</v>
      </c>
      <c r="B60" s="93">
        <v>151</v>
      </c>
      <c r="C60" s="94" t="s">
        <v>217</v>
      </c>
      <c r="D60" s="95" t="s">
        <v>451</v>
      </c>
      <c r="G60" s="87" t="s">
        <v>628</v>
      </c>
      <c r="H60" s="86">
        <v>42166</v>
      </c>
      <c r="I60" s="87" t="s">
        <v>250</v>
      </c>
    </row>
    <row r="61" spans="1:9" x14ac:dyDescent="0.2">
      <c r="A61" s="92">
        <v>37</v>
      </c>
      <c r="B61" s="93">
        <v>153</v>
      </c>
      <c r="C61" s="94" t="s">
        <v>217</v>
      </c>
      <c r="D61" s="95" t="s">
        <v>451</v>
      </c>
      <c r="G61" s="87" t="s">
        <v>629</v>
      </c>
      <c r="H61" s="86">
        <v>42166</v>
      </c>
      <c r="I61" s="87" t="s">
        <v>348</v>
      </c>
    </row>
    <row r="62" spans="1:9" x14ac:dyDescent="0.2">
      <c r="A62" s="92">
        <v>38</v>
      </c>
      <c r="B62" s="93">
        <v>154</v>
      </c>
      <c r="C62" s="94" t="s">
        <v>217</v>
      </c>
      <c r="D62" s="95" t="s">
        <v>212</v>
      </c>
      <c r="G62" s="87" t="s">
        <v>630</v>
      </c>
      <c r="H62" s="86">
        <v>42166</v>
      </c>
      <c r="I62" s="87" t="s">
        <v>347</v>
      </c>
    </row>
    <row r="63" spans="1:9" x14ac:dyDescent="0.2">
      <c r="A63" s="92">
        <v>39</v>
      </c>
      <c r="B63" s="93">
        <v>155</v>
      </c>
      <c r="C63" s="94" t="s">
        <v>217</v>
      </c>
      <c r="D63" s="95" t="s">
        <v>212</v>
      </c>
      <c r="G63" s="87" t="s">
        <v>631</v>
      </c>
      <c r="H63" s="86">
        <v>42166</v>
      </c>
      <c r="I63" s="87" t="s">
        <v>632</v>
      </c>
    </row>
    <row r="64" spans="1:9" x14ac:dyDescent="0.2">
      <c r="A64" s="92">
        <v>40</v>
      </c>
      <c r="B64" s="93">
        <v>157</v>
      </c>
      <c r="C64" s="94" t="s">
        <v>216</v>
      </c>
      <c r="D64" s="95" t="s">
        <v>451</v>
      </c>
      <c r="G64" s="87" t="s">
        <v>633</v>
      </c>
      <c r="H64" s="86">
        <v>42166</v>
      </c>
      <c r="I64" s="87" t="s">
        <v>634</v>
      </c>
    </row>
    <row r="65" spans="1:9" x14ac:dyDescent="0.2">
      <c r="A65" s="92">
        <v>41</v>
      </c>
      <c r="B65" s="93">
        <v>171</v>
      </c>
      <c r="C65" s="94" t="s">
        <v>218</v>
      </c>
      <c r="D65" s="95" t="s">
        <v>451</v>
      </c>
      <c r="G65" s="87" t="s">
        <v>635</v>
      </c>
      <c r="H65" s="86">
        <v>42166</v>
      </c>
      <c r="I65" s="87" t="s">
        <v>636</v>
      </c>
    </row>
    <row r="66" spans="1:9" x14ac:dyDescent="0.2">
      <c r="A66" s="92">
        <v>42</v>
      </c>
      <c r="B66" s="93">
        <v>173</v>
      </c>
      <c r="C66" s="94" t="s">
        <v>219</v>
      </c>
      <c r="D66" s="95" t="s">
        <v>451</v>
      </c>
      <c r="G66" s="87" t="s">
        <v>637</v>
      </c>
      <c r="H66" s="86">
        <v>42166</v>
      </c>
      <c r="I66" s="87" t="s">
        <v>638</v>
      </c>
    </row>
    <row r="67" spans="1:9" x14ac:dyDescent="0.2">
      <c r="A67" s="92">
        <v>43</v>
      </c>
      <c r="B67" s="93">
        <v>174</v>
      </c>
      <c r="C67" s="94" t="s">
        <v>219</v>
      </c>
      <c r="D67" s="95" t="s">
        <v>451</v>
      </c>
      <c r="G67" s="87" t="s">
        <v>639</v>
      </c>
      <c r="H67" s="86">
        <v>42166</v>
      </c>
      <c r="I67" s="87" t="s">
        <v>640</v>
      </c>
    </row>
    <row r="68" spans="1:9" x14ac:dyDescent="0.2">
      <c r="A68" s="92">
        <v>44</v>
      </c>
      <c r="B68" s="93">
        <v>185</v>
      </c>
      <c r="C68" s="94" t="s">
        <v>218</v>
      </c>
      <c r="D68" s="95" t="s">
        <v>451</v>
      </c>
      <c r="G68" s="87" t="s">
        <v>641</v>
      </c>
      <c r="H68" s="86">
        <v>42166</v>
      </c>
      <c r="I68" s="87" t="s">
        <v>642</v>
      </c>
    </row>
    <row r="69" spans="1:9" x14ac:dyDescent="0.2">
      <c r="A69" s="92">
        <v>45</v>
      </c>
      <c r="B69" s="93">
        <v>19</v>
      </c>
      <c r="C69" s="94" t="s">
        <v>220</v>
      </c>
      <c r="D69" s="95" t="s">
        <v>212</v>
      </c>
      <c r="G69" s="87" t="s">
        <v>643</v>
      </c>
      <c r="H69" s="86">
        <v>42166</v>
      </c>
      <c r="I69" s="87" t="s">
        <v>644</v>
      </c>
    </row>
    <row r="70" spans="1:9" x14ac:dyDescent="0.2">
      <c r="A70" s="92">
        <v>46</v>
      </c>
      <c r="B70" s="93">
        <v>78</v>
      </c>
      <c r="C70" s="94" t="s">
        <v>221</v>
      </c>
      <c r="D70" s="95" t="s">
        <v>212</v>
      </c>
      <c r="G70" s="87" t="s">
        <v>645</v>
      </c>
      <c r="H70" s="86">
        <v>42166</v>
      </c>
      <c r="I70" s="87" t="s">
        <v>646</v>
      </c>
    </row>
    <row r="71" spans="1:9" x14ac:dyDescent="0.2">
      <c r="A71" s="92">
        <v>47</v>
      </c>
      <c r="B71" s="93">
        <v>15</v>
      </c>
      <c r="C71" s="94" t="s">
        <v>222</v>
      </c>
      <c r="D71" s="95" t="s">
        <v>212</v>
      </c>
      <c r="G71" s="87" t="s">
        <v>645</v>
      </c>
      <c r="H71" s="86">
        <v>42166</v>
      </c>
      <c r="I71" s="87" t="s">
        <v>647</v>
      </c>
    </row>
    <row r="72" spans="1:9" x14ac:dyDescent="0.2">
      <c r="A72" s="92">
        <v>48</v>
      </c>
      <c r="B72" s="93">
        <v>79</v>
      </c>
      <c r="C72" s="94" t="s">
        <v>223</v>
      </c>
      <c r="D72" s="95" t="s">
        <v>450</v>
      </c>
      <c r="G72" s="87" t="s">
        <v>648</v>
      </c>
      <c r="H72" s="86">
        <v>42166</v>
      </c>
      <c r="I72" s="87" t="s">
        <v>649</v>
      </c>
    </row>
    <row r="73" spans="1:9" x14ac:dyDescent="0.2">
      <c r="A73" s="92">
        <v>49</v>
      </c>
      <c r="B73" s="93">
        <v>128</v>
      </c>
      <c r="C73" s="94" t="s">
        <v>216</v>
      </c>
      <c r="D73" s="95" t="s">
        <v>212</v>
      </c>
      <c r="G73" s="87" t="s">
        <v>648</v>
      </c>
      <c r="H73" s="86">
        <v>42166</v>
      </c>
      <c r="I73" s="87" t="s">
        <v>650</v>
      </c>
    </row>
    <row r="74" spans="1:9" x14ac:dyDescent="0.2">
      <c r="A74" s="92">
        <v>50</v>
      </c>
      <c r="B74" s="93">
        <v>14</v>
      </c>
      <c r="C74" s="94" t="s">
        <v>224</v>
      </c>
      <c r="D74" s="95" t="s">
        <v>212</v>
      </c>
      <c r="G74" s="87" t="s">
        <v>651</v>
      </c>
      <c r="H74" s="86">
        <v>42166</v>
      </c>
      <c r="I74" s="87" t="s">
        <v>652</v>
      </c>
    </row>
    <row r="75" spans="1:9" x14ac:dyDescent="0.2">
      <c r="A75" s="92">
        <v>51</v>
      </c>
      <c r="B75" s="93">
        <v>112</v>
      </c>
      <c r="C75" s="94" t="s">
        <v>225</v>
      </c>
      <c r="D75" s="95">
        <v>1</v>
      </c>
      <c r="G75" s="87" t="s">
        <v>653</v>
      </c>
      <c r="H75" s="86">
        <v>42166</v>
      </c>
      <c r="I75" s="87" t="s">
        <v>654</v>
      </c>
    </row>
    <row r="76" spans="1:9" x14ac:dyDescent="0.2">
      <c r="A76" s="92">
        <v>51</v>
      </c>
      <c r="B76" s="93">
        <v>120</v>
      </c>
      <c r="C76" s="94" t="s">
        <v>225</v>
      </c>
      <c r="D76" s="95">
        <v>2</v>
      </c>
      <c r="G76" s="87" t="s">
        <v>655</v>
      </c>
      <c r="H76" s="86">
        <v>42166</v>
      </c>
      <c r="I76" s="87" t="s">
        <v>656</v>
      </c>
    </row>
    <row r="77" spans="1:9" x14ac:dyDescent="0.2">
      <c r="A77" s="92">
        <v>52</v>
      </c>
      <c r="B77" s="93">
        <v>114</v>
      </c>
      <c r="C77" s="94" t="s">
        <v>226</v>
      </c>
      <c r="D77" s="95" t="s">
        <v>450</v>
      </c>
      <c r="G77" s="87" t="s">
        <v>657</v>
      </c>
      <c r="H77" s="86">
        <v>42166</v>
      </c>
      <c r="I77" s="87" t="s">
        <v>658</v>
      </c>
    </row>
    <row r="78" spans="1:9" x14ac:dyDescent="0.2">
      <c r="A78" s="92">
        <v>53</v>
      </c>
      <c r="B78" s="93">
        <v>115</v>
      </c>
      <c r="C78" s="94" t="s">
        <v>226</v>
      </c>
      <c r="D78" s="95" t="s">
        <v>450</v>
      </c>
      <c r="G78" s="87" t="s">
        <v>659</v>
      </c>
      <c r="H78" s="86">
        <v>42166</v>
      </c>
      <c r="I78" s="87" t="s">
        <v>660</v>
      </c>
    </row>
    <row r="79" spans="1:9" x14ac:dyDescent="0.2">
      <c r="A79" s="92">
        <v>55</v>
      </c>
      <c r="B79" s="93">
        <v>117</v>
      </c>
      <c r="C79" s="94" t="s">
        <v>226</v>
      </c>
      <c r="D79" s="95" t="s">
        <v>450</v>
      </c>
      <c r="G79" s="87" t="s">
        <v>661</v>
      </c>
      <c r="H79" s="86">
        <v>42166</v>
      </c>
      <c r="I79" s="87" t="s">
        <v>662</v>
      </c>
    </row>
    <row r="80" spans="1:9" x14ac:dyDescent="0.2">
      <c r="A80" s="92">
        <v>56</v>
      </c>
      <c r="B80" s="93">
        <v>118</v>
      </c>
      <c r="C80" s="94" t="s">
        <v>226</v>
      </c>
      <c r="D80" s="95" t="s">
        <v>450</v>
      </c>
      <c r="G80" s="87" t="s">
        <v>663</v>
      </c>
      <c r="H80" s="86">
        <v>42166</v>
      </c>
      <c r="I80" s="87" t="s">
        <v>664</v>
      </c>
    </row>
    <row r="81" spans="1:9" x14ac:dyDescent="0.2">
      <c r="A81" s="92">
        <v>57</v>
      </c>
      <c r="B81" s="93">
        <v>119</v>
      </c>
      <c r="C81" s="94" t="s">
        <v>226</v>
      </c>
      <c r="D81" s="95" t="s">
        <v>212</v>
      </c>
      <c r="G81" s="87" t="s">
        <v>665</v>
      </c>
      <c r="H81" s="86">
        <v>42166</v>
      </c>
      <c r="I81" s="87" t="s">
        <v>666</v>
      </c>
    </row>
    <row r="82" spans="1:9" x14ac:dyDescent="0.2">
      <c r="A82" s="92">
        <v>58</v>
      </c>
      <c r="B82" s="93">
        <v>21</v>
      </c>
      <c r="C82" s="94" t="s">
        <v>264</v>
      </c>
      <c r="D82" s="95">
        <v>1</v>
      </c>
      <c r="G82" s="87" t="s">
        <v>665</v>
      </c>
      <c r="H82" s="86">
        <v>42166</v>
      </c>
      <c r="I82" s="87" t="s">
        <v>667</v>
      </c>
    </row>
    <row r="83" spans="1:9" x14ac:dyDescent="0.2">
      <c r="A83" s="92">
        <v>58</v>
      </c>
      <c r="B83" s="93">
        <v>175</v>
      </c>
      <c r="C83" s="94" t="s">
        <v>264</v>
      </c>
      <c r="D83" s="95">
        <v>1</v>
      </c>
      <c r="G83" s="87" t="s">
        <v>668</v>
      </c>
      <c r="H83" s="86">
        <v>42166</v>
      </c>
      <c r="I83" s="87" t="s">
        <v>669</v>
      </c>
    </row>
    <row r="84" spans="1:9" x14ac:dyDescent="0.2">
      <c r="A84" s="92">
        <v>59</v>
      </c>
      <c r="B84" s="93">
        <v>121</v>
      </c>
      <c r="C84" s="94" t="s">
        <v>226</v>
      </c>
      <c r="D84" s="95" t="s">
        <v>450</v>
      </c>
    </row>
    <row r="85" spans="1:9" x14ac:dyDescent="0.2">
      <c r="A85" s="92">
        <v>60</v>
      </c>
      <c r="B85" s="93">
        <v>122</v>
      </c>
      <c r="C85" s="94" t="s">
        <v>226</v>
      </c>
      <c r="D85" s="95" t="s">
        <v>212</v>
      </c>
    </row>
    <row r="86" spans="1:9" x14ac:dyDescent="0.2">
      <c r="A86" s="92">
        <v>62</v>
      </c>
      <c r="B86" s="93">
        <v>1119</v>
      </c>
      <c r="C86" s="94" t="s">
        <v>227</v>
      </c>
      <c r="D86" s="95" t="s">
        <v>453</v>
      </c>
    </row>
    <row r="87" spans="1:9" x14ac:dyDescent="0.2">
      <c r="A87" s="92">
        <v>63</v>
      </c>
      <c r="B87" s="93">
        <v>172</v>
      </c>
      <c r="C87" s="94" t="s">
        <v>219</v>
      </c>
      <c r="D87" s="95" t="s">
        <v>450</v>
      </c>
    </row>
    <row r="88" spans="1:9" x14ac:dyDescent="0.2">
      <c r="A88" s="92">
        <v>64</v>
      </c>
      <c r="B88" s="93">
        <v>1105</v>
      </c>
      <c r="C88" s="94" t="s">
        <v>226</v>
      </c>
      <c r="D88" s="95" t="s">
        <v>212</v>
      </c>
    </row>
    <row r="89" spans="1:9" x14ac:dyDescent="0.2">
      <c r="A89" s="92">
        <v>65</v>
      </c>
      <c r="B89" s="93">
        <v>10</v>
      </c>
      <c r="C89" s="94" t="s">
        <v>228</v>
      </c>
      <c r="D89" s="95" t="s">
        <v>212</v>
      </c>
    </row>
    <row r="90" spans="1:9" x14ac:dyDescent="0.2">
      <c r="A90" s="92">
        <v>66</v>
      </c>
      <c r="B90" s="93">
        <v>1106</v>
      </c>
      <c r="C90" s="94" t="s">
        <v>228</v>
      </c>
      <c r="D90" s="95" t="s">
        <v>212</v>
      </c>
    </row>
    <row r="91" spans="1:9" x14ac:dyDescent="0.2">
      <c r="A91" s="92">
        <v>67</v>
      </c>
      <c r="B91" s="93">
        <v>102</v>
      </c>
      <c r="C91" s="94" t="s">
        <v>229</v>
      </c>
      <c r="D91" s="95" t="s">
        <v>451</v>
      </c>
    </row>
    <row r="92" spans="1:9" x14ac:dyDescent="0.2">
      <c r="A92" s="92">
        <v>71</v>
      </c>
      <c r="B92" s="93">
        <v>109</v>
      </c>
      <c r="C92" s="94" t="s">
        <v>229</v>
      </c>
      <c r="D92" s="95" t="s">
        <v>212</v>
      </c>
    </row>
    <row r="93" spans="1:9" x14ac:dyDescent="0.2">
      <c r="A93" s="92">
        <v>72</v>
      </c>
      <c r="B93" s="93">
        <v>111</v>
      </c>
      <c r="C93" s="94" t="s">
        <v>229</v>
      </c>
      <c r="D93" s="95" t="s">
        <v>212</v>
      </c>
    </row>
    <row r="94" spans="1:9" x14ac:dyDescent="0.2">
      <c r="A94" s="92">
        <v>73</v>
      </c>
      <c r="B94" s="93">
        <v>156</v>
      </c>
      <c r="C94" s="94" t="s">
        <v>229</v>
      </c>
      <c r="D94" s="95" t="s">
        <v>451</v>
      </c>
    </row>
    <row r="95" spans="1:9" x14ac:dyDescent="0.2">
      <c r="A95" s="92">
        <v>74</v>
      </c>
      <c r="B95" s="93">
        <v>17</v>
      </c>
      <c r="C95" s="94" t="s">
        <v>230</v>
      </c>
      <c r="D95" s="95" t="s">
        <v>212</v>
      </c>
    </row>
    <row r="96" spans="1:9" x14ac:dyDescent="0.2">
      <c r="A96" s="92">
        <v>75</v>
      </c>
      <c r="B96" s="93">
        <v>62</v>
      </c>
      <c r="C96" s="94" t="s">
        <v>231</v>
      </c>
      <c r="D96" s="95" t="s">
        <v>212</v>
      </c>
    </row>
    <row r="97" spans="1:4" x14ac:dyDescent="0.2">
      <c r="A97" s="92">
        <v>76</v>
      </c>
      <c r="B97" s="93">
        <v>63</v>
      </c>
      <c r="C97" s="94" t="s">
        <v>231</v>
      </c>
      <c r="D97" s="95" t="s">
        <v>212</v>
      </c>
    </row>
    <row r="98" spans="1:4" x14ac:dyDescent="0.2">
      <c r="A98" s="92">
        <v>77</v>
      </c>
      <c r="B98" s="93">
        <v>134</v>
      </c>
      <c r="C98" s="94" t="s">
        <v>231</v>
      </c>
      <c r="D98" s="95" t="s">
        <v>212</v>
      </c>
    </row>
    <row r="99" spans="1:4" x14ac:dyDescent="0.2">
      <c r="A99" s="92">
        <v>78</v>
      </c>
      <c r="B99" s="93">
        <v>13</v>
      </c>
      <c r="C99" s="94" t="s">
        <v>232</v>
      </c>
      <c r="D99" s="95" t="s">
        <v>212</v>
      </c>
    </row>
    <row r="100" spans="1:4" x14ac:dyDescent="0.2">
      <c r="A100" s="92">
        <v>79</v>
      </c>
      <c r="B100" s="93">
        <v>97</v>
      </c>
      <c r="C100" s="94" t="s">
        <v>233</v>
      </c>
      <c r="D100" s="95">
        <v>2</v>
      </c>
    </row>
    <row r="101" spans="1:4" x14ac:dyDescent="0.2">
      <c r="A101" s="92">
        <v>79</v>
      </c>
      <c r="B101" s="93">
        <v>164</v>
      </c>
      <c r="C101" s="94" t="s">
        <v>233</v>
      </c>
      <c r="D101" s="95">
        <v>1</v>
      </c>
    </row>
    <row r="102" spans="1:4" x14ac:dyDescent="0.2">
      <c r="A102" s="92">
        <v>80</v>
      </c>
      <c r="B102" s="93">
        <v>96</v>
      </c>
      <c r="C102" s="94" t="s">
        <v>234</v>
      </c>
      <c r="D102" s="95" t="s">
        <v>212</v>
      </c>
    </row>
    <row r="103" spans="1:4" x14ac:dyDescent="0.2">
      <c r="A103" s="92">
        <v>81</v>
      </c>
      <c r="B103" s="93">
        <v>60</v>
      </c>
      <c r="C103" s="94" t="s">
        <v>235</v>
      </c>
      <c r="D103" s="95" t="s">
        <v>212</v>
      </c>
    </row>
    <row r="104" spans="1:4" x14ac:dyDescent="0.2">
      <c r="A104" s="92">
        <v>82</v>
      </c>
      <c r="B104" s="93">
        <v>83</v>
      </c>
      <c r="C104" s="94" t="s">
        <v>236</v>
      </c>
      <c r="D104" s="95" t="s">
        <v>212</v>
      </c>
    </row>
    <row r="105" spans="1:4" x14ac:dyDescent="0.2">
      <c r="A105" s="92">
        <v>83</v>
      </c>
      <c r="B105" s="93">
        <v>84</v>
      </c>
      <c r="C105" s="94" t="s">
        <v>236</v>
      </c>
      <c r="D105" s="95" t="s">
        <v>212</v>
      </c>
    </row>
    <row r="106" spans="1:4" x14ac:dyDescent="0.2">
      <c r="A106" s="92">
        <v>84</v>
      </c>
      <c r="B106" s="93">
        <v>85</v>
      </c>
      <c r="C106" s="94" t="s">
        <v>236</v>
      </c>
      <c r="D106" s="95" t="s">
        <v>212</v>
      </c>
    </row>
    <row r="107" spans="1:4" x14ac:dyDescent="0.2">
      <c r="A107" s="92">
        <v>85</v>
      </c>
      <c r="B107" s="93">
        <v>86</v>
      </c>
      <c r="C107" s="94" t="s">
        <v>236</v>
      </c>
      <c r="D107" s="95" t="s">
        <v>212</v>
      </c>
    </row>
    <row r="108" spans="1:4" x14ac:dyDescent="0.2">
      <c r="A108" s="92">
        <v>86</v>
      </c>
      <c r="B108" s="93">
        <v>1107</v>
      </c>
      <c r="C108" s="94" t="s">
        <v>236</v>
      </c>
      <c r="D108" s="95" t="s">
        <v>212</v>
      </c>
    </row>
    <row r="109" spans="1:4" x14ac:dyDescent="0.2">
      <c r="A109" s="92">
        <v>87</v>
      </c>
      <c r="B109" s="93">
        <v>1109</v>
      </c>
      <c r="C109" s="94" t="s">
        <v>236</v>
      </c>
      <c r="D109" s="95" t="s">
        <v>212</v>
      </c>
    </row>
    <row r="110" spans="1:4" x14ac:dyDescent="0.2">
      <c r="A110" s="92">
        <v>88</v>
      </c>
      <c r="B110" s="93">
        <v>1113</v>
      </c>
      <c r="C110" s="94" t="s">
        <v>236</v>
      </c>
      <c r="D110" s="95" t="s">
        <v>212</v>
      </c>
    </row>
    <row r="111" spans="1:4" x14ac:dyDescent="0.2">
      <c r="A111" s="92">
        <v>91</v>
      </c>
      <c r="B111" s="93">
        <v>3</v>
      </c>
      <c r="C111" s="94" t="s">
        <v>237</v>
      </c>
      <c r="D111" s="95" t="s">
        <v>212</v>
      </c>
    </row>
    <row r="112" spans="1:4" x14ac:dyDescent="0.2">
      <c r="A112" s="92">
        <v>92</v>
      </c>
      <c r="B112" s="93">
        <v>4</v>
      </c>
      <c r="C112" s="94" t="s">
        <v>237</v>
      </c>
      <c r="D112" s="95" t="s">
        <v>212</v>
      </c>
    </row>
    <row r="113" spans="1:4" x14ac:dyDescent="0.2">
      <c r="A113" s="92">
        <v>93</v>
      </c>
      <c r="B113" s="93">
        <v>30</v>
      </c>
      <c r="C113" s="94" t="s">
        <v>238</v>
      </c>
      <c r="D113" s="95">
        <v>1</v>
      </c>
    </row>
    <row r="114" spans="1:4" x14ac:dyDescent="0.2">
      <c r="A114" s="92">
        <v>93</v>
      </c>
      <c r="B114" s="93">
        <v>214</v>
      </c>
      <c r="C114" s="94" t="s">
        <v>238</v>
      </c>
      <c r="D114" s="95">
        <v>2</v>
      </c>
    </row>
    <row r="115" spans="1:4" x14ac:dyDescent="0.2">
      <c r="A115" s="92">
        <v>94</v>
      </c>
      <c r="B115" s="93">
        <v>1108</v>
      </c>
      <c r="C115" s="94" t="s">
        <v>237</v>
      </c>
      <c r="D115" s="95" t="s">
        <v>212</v>
      </c>
    </row>
    <row r="116" spans="1:4" x14ac:dyDescent="0.2">
      <c r="A116" s="92">
        <v>95</v>
      </c>
      <c r="B116" s="93">
        <v>1110</v>
      </c>
      <c r="C116" s="94" t="s">
        <v>237</v>
      </c>
      <c r="D116" s="95" t="s">
        <v>212</v>
      </c>
    </row>
    <row r="117" spans="1:4" x14ac:dyDescent="0.2">
      <c r="A117" s="92">
        <v>96</v>
      </c>
      <c r="B117" s="93">
        <v>1114</v>
      </c>
      <c r="C117" s="94" t="s">
        <v>237</v>
      </c>
      <c r="D117" s="95" t="s">
        <v>212</v>
      </c>
    </row>
    <row r="118" spans="1:4" x14ac:dyDescent="0.2">
      <c r="A118" s="92">
        <v>97</v>
      </c>
      <c r="B118" s="93">
        <v>54</v>
      </c>
      <c r="C118" s="94" t="s">
        <v>239</v>
      </c>
      <c r="D118" s="95" t="s">
        <v>212</v>
      </c>
    </row>
    <row r="119" spans="1:4" x14ac:dyDescent="0.2">
      <c r="A119" s="92">
        <v>98</v>
      </c>
      <c r="B119" s="93">
        <v>12</v>
      </c>
      <c r="C119" s="94" t="s">
        <v>240</v>
      </c>
      <c r="D119" s="95" t="s">
        <v>212</v>
      </c>
    </row>
    <row r="120" spans="1:4" x14ac:dyDescent="0.2">
      <c r="A120" s="92">
        <v>99</v>
      </c>
      <c r="B120" s="93">
        <v>75</v>
      </c>
      <c r="C120" s="94" t="s">
        <v>241</v>
      </c>
      <c r="D120" s="95" t="s">
        <v>450</v>
      </c>
    </row>
    <row r="121" spans="1:4" x14ac:dyDescent="0.2">
      <c r="A121" s="92">
        <v>100</v>
      </c>
      <c r="B121" s="93">
        <v>76</v>
      </c>
      <c r="C121" s="94" t="s">
        <v>241</v>
      </c>
      <c r="D121" s="95" t="s">
        <v>450</v>
      </c>
    </row>
    <row r="122" spans="1:4" x14ac:dyDescent="0.2">
      <c r="A122" s="92">
        <v>101</v>
      </c>
      <c r="B122" s="93">
        <v>7</v>
      </c>
      <c r="C122" s="94" t="s">
        <v>242</v>
      </c>
      <c r="D122" s="95" t="s">
        <v>212</v>
      </c>
    </row>
    <row r="123" spans="1:4" x14ac:dyDescent="0.2">
      <c r="A123" s="92">
        <v>102</v>
      </c>
      <c r="B123" s="93">
        <v>8</v>
      </c>
      <c r="C123" s="94" t="s">
        <v>242</v>
      </c>
      <c r="D123" s="95" t="s">
        <v>212</v>
      </c>
    </row>
    <row r="124" spans="1:4" x14ac:dyDescent="0.2">
      <c r="A124" s="92">
        <v>103</v>
      </c>
      <c r="B124" s="93">
        <v>9</v>
      </c>
      <c r="C124" s="94" t="s">
        <v>242</v>
      </c>
      <c r="D124" s="95" t="s">
        <v>212</v>
      </c>
    </row>
    <row r="125" spans="1:4" x14ac:dyDescent="0.2">
      <c r="A125" s="92">
        <v>104</v>
      </c>
      <c r="B125" s="93">
        <v>61</v>
      </c>
      <c r="C125" s="94" t="s">
        <v>243</v>
      </c>
      <c r="D125" s="95" t="s">
        <v>451</v>
      </c>
    </row>
    <row r="126" spans="1:4" x14ac:dyDescent="0.2">
      <c r="A126" s="92">
        <v>105</v>
      </c>
      <c r="B126" s="93">
        <v>65</v>
      </c>
      <c r="C126" s="94" t="s">
        <v>243</v>
      </c>
      <c r="D126" s="95" t="s">
        <v>212</v>
      </c>
    </row>
    <row r="127" spans="1:4" x14ac:dyDescent="0.2">
      <c r="A127" s="92">
        <v>106</v>
      </c>
      <c r="B127" s="93">
        <v>66</v>
      </c>
      <c r="C127" s="94" t="s">
        <v>243</v>
      </c>
      <c r="D127" s="95" t="s">
        <v>451</v>
      </c>
    </row>
    <row r="128" spans="1:4" x14ac:dyDescent="0.2">
      <c r="A128" s="92">
        <v>107</v>
      </c>
      <c r="B128" s="93">
        <v>67</v>
      </c>
      <c r="C128" s="94" t="s">
        <v>243</v>
      </c>
      <c r="D128" s="95" t="s">
        <v>451</v>
      </c>
    </row>
    <row r="129" spans="1:4" x14ac:dyDescent="0.2">
      <c r="A129" s="92">
        <v>108</v>
      </c>
      <c r="B129" s="93">
        <v>68</v>
      </c>
      <c r="C129" s="94" t="s">
        <v>243</v>
      </c>
      <c r="D129" s="95" t="s">
        <v>451</v>
      </c>
    </row>
    <row r="130" spans="1:4" x14ac:dyDescent="0.2">
      <c r="A130" s="92">
        <v>109</v>
      </c>
      <c r="B130" s="93">
        <v>69</v>
      </c>
      <c r="C130" s="94" t="s">
        <v>243</v>
      </c>
      <c r="D130" s="95" t="s">
        <v>212</v>
      </c>
    </row>
    <row r="131" spans="1:4" x14ac:dyDescent="0.2">
      <c r="A131" s="92">
        <v>110</v>
      </c>
      <c r="B131" s="93">
        <v>1348</v>
      </c>
      <c r="C131" s="94" t="s">
        <v>243</v>
      </c>
      <c r="D131" s="95" t="s">
        <v>212</v>
      </c>
    </row>
    <row r="132" spans="1:4" x14ac:dyDescent="0.2">
      <c r="A132" s="92">
        <v>111</v>
      </c>
      <c r="B132" s="93">
        <v>91</v>
      </c>
      <c r="C132" s="94" t="s">
        <v>244</v>
      </c>
      <c r="D132" s="95" t="s">
        <v>212</v>
      </c>
    </row>
    <row r="133" spans="1:4" x14ac:dyDescent="0.2">
      <c r="A133" s="92">
        <v>112</v>
      </c>
      <c r="B133" s="93">
        <v>22</v>
      </c>
      <c r="C133" s="94" t="s">
        <v>245</v>
      </c>
      <c r="D133" s="95" t="s">
        <v>450</v>
      </c>
    </row>
    <row r="134" spans="1:4" x14ac:dyDescent="0.2">
      <c r="A134" s="92">
        <v>113</v>
      </c>
      <c r="B134" s="93">
        <v>23</v>
      </c>
      <c r="C134" s="94" t="s">
        <v>245</v>
      </c>
      <c r="D134" s="95" t="s">
        <v>450</v>
      </c>
    </row>
    <row r="135" spans="1:4" x14ac:dyDescent="0.2">
      <c r="A135" s="92">
        <v>115</v>
      </c>
      <c r="B135" s="93">
        <v>25</v>
      </c>
      <c r="C135" s="94" t="s">
        <v>245</v>
      </c>
      <c r="D135" s="95" t="s">
        <v>212</v>
      </c>
    </row>
    <row r="136" spans="1:4" x14ac:dyDescent="0.2">
      <c r="A136" s="92">
        <v>116</v>
      </c>
      <c r="B136" s="93">
        <v>26</v>
      </c>
      <c r="C136" s="94" t="s">
        <v>245</v>
      </c>
      <c r="D136" s="95" t="s">
        <v>212</v>
      </c>
    </row>
    <row r="137" spans="1:4" x14ac:dyDescent="0.2">
      <c r="A137" s="92">
        <v>117</v>
      </c>
      <c r="B137" s="93">
        <v>1349</v>
      </c>
      <c r="C137" s="94" t="s">
        <v>245</v>
      </c>
      <c r="D137" s="95" t="s">
        <v>212</v>
      </c>
    </row>
    <row r="138" spans="1:4" x14ac:dyDescent="0.2">
      <c r="A138" s="92">
        <v>118</v>
      </c>
      <c r="B138" s="93">
        <v>6</v>
      </c>
      <c r="C138" s="94" t="s">
        <v>246</v>
      </c>
      <c r="D138" s="95" t="s">
        <v>212</v>
      </c>
    </row>
    <row r="139" spans="1:4" x14ac:dyDescent="0.2">
      <c r="A139" s="92">
        <v>119</v>
      </c>
      <c r="B139" s="93">
        <v>1350</v>
      </c>
      <c r="C139" s="94" t="s">
        <v>246</v>
      </c>
      <c r="D139" s="95" t="s">
        <v>212</v>
      </c>
    </row>
    <row r="140" spans="1:4" x14ac:dyDescent="0.2">
      <c r="A140" s="92">
        <v>120</v>
      </c>
      <c r="B140" s="93">
        <v>11</v>
      </c>
      <c r="C140" s="94" t="s">
        <v>219</v>
      </c>
      <c r="D140" s="95" t="s">
        <v>212</v>
      </c>
    </row>
    <row r="141" spans="1:4" x14ac:dyDescent="0.2">
      <c r="A141" s="92">
        <v>121</v>
      </c>
      <c r="B141" s="93">
        <v>26</v>
      </c>
      <c r="C141" s="94" t="s">
        <v>247</v>
      </c>
      <c r="D141" s="95">
        <v>2</v>
      </c>
    </row>
    <row r="142" spans="1:4" x14ac:dyDescent="0.2">
      <c r="A142" s="92">
        <v>121</v>
      </c>
      <c r="B142" s="93">
        <v>224</v>
      </c>
      <c r="C142" s="94" t="s">
        <v>247</v>
      </c>
      <c r="D142" s="95">
        <v>1</v>
      </c>
    </row>
    <row r="143" spans="1:4" x14ac:dyDescent="0.2">
      <c r="A143" s="92">
        <v>122</v>
      </c>
      <c r="B143" s="93">
        <v>201</v>
      </c>
      <c r="C143" s="94" t="s">
        <v>248</v>
      </c>
      <c r="D143" s="95">
        <v>1</v>
      </c>
    </row>
    <row r="144" spans="1:4" x14ac:dyDescent="0.2">
      <c r="A144" s="92">
        <v>122</v>
      </c>
      <c r="B144" s="93">
        <v>245</v>
      </c>
      <c r="C144" s="94" t="s">
        <v>248</v>
      </c>
      <c r="D144" s="95">
        <v>2</v>
      </c>
    </row>
    <row r="145" spans="1:4" x14ac:dyDescent="0.2">
      <c r="A145" s="92">
        <v>123</v>
      </c>
      <c r="B145" s="93">
        <v>1307</v>
      </c>
      <c r="C145" s="94" t="s">
        <v>249</v>
      </c>
      <c r="D145" s="95">
        <v>1</v>
      </c>
    </row>
    <row r="146" spans="1:4" x14ac:dyDescent="0.2">
      <c r="A146" s="92">
        <v>124</v>
      </c>
      <c r="B146" s="93">
        <v>1319</v>
      </c>
      <c r="C146" s="94" t="s">
        <v>249</v>
      </c>
      <c r="D146" s="95">
        <v>1</v>
      </c>
    </row>
    <row r="147" spans="1:4" x14ac:dyDescent="0.2">
      <c r="A147" s="92">
        <v>125</v>
      </c>
      <c r="B147" s="93">
        <v>1315</v>
      </c>
      <c r="C147" s="94" t="s">
        <v>249</v>
      </c>
      <c r="D147" s="95">
        <v>1</v>
      </c>
    </row>
    <row r="148" spans="1:4" x14ac:dyDescent="0.2">
      <c r="A148" s="92">
        <v>126</v>
      </c>
      <c r="B148" s="93">
        <v>1193</v>
      </c>
      <c r="C148" s="94" t="s">
        <v>250</v>
      </c>
      <c r="D148" s="95">
        <v>1</v>
      </c>
    </row>
    <row r="149" spans="1:4" x14ac:dyDescent="0.2">
      <c r="A149" s="92">
        <v>126</v>
      </c>
      <c r="B149" s="93">
        <v>1194</v>
      </c>
      <c r="C149" s="94" t="s">
        <v>250</v>
      </c>
      <c r="D149" s="95">
        <v>2</v>
      </c>
    </row>
    <row r="150" spans="1:4" x14ac:dyDescent="0.2">
      <c r="A150" s="92">
        <v>127</v>
      </c>
      <c r="B150" s="93">
        <v>80</v>
      </c>
      <c r="C150" s="94" t="s">
        <v>251</v>
      </c>
      <c r="D150" s="95" t="s">
        <v>451</v>
      </c>
    </row>
    <row r="151" spans="1:4" x14ac:dyDescent="0.2">
      <c r="A151" s="92">
        <v>127</v>
      </c>
      <c r="B151" s="93">
        <v>148</v>
      </c>
      <c r="C151" s="94" t="s">
        <v>251</v>
      </c>
      <c r="D151" s="95">
        <v>1</v>
      </c>
    </row>
    <row r="152" spans="1:4" x14ac:dyDescent="0.2">
      <c r="A152" s="92">
        <v>127</v>
      </c>
      <c r="B152" s="93">
        <v>221</v>
      </c>
      <c r="C152" s="94" t="s">
        <v>251</v>
      </c>
      <c r="D152" s="95" t="s">
        <v>453</v>
      </c>
    </row>
    <row r="153" spans="1:4" x14ac:dyDescent="0.2">
      <c r="A153" s="92">
        <v>128</v>
      </c>
      <c r="B153" s="93">
        <v>1120</v>
      </c>
      <c r="C153" s="94" t="s">
        <v>252</v>
      </c>
      <c r="D153" s="95">
        <v>1</v>
      </c>
    </row>
    <row r="154" spans="1:4" x14ac:dyDescent="0.2">
      <c r="A154" s="92">
        <v>128</v>
      </c>
      <c r="B154" s="93">
        <v>1121</v>
      </c>
      <c r="C154" s="94" t="s">
        <v>252</v>
      </c>
      <c r="D154" s="95">
        <v>1</v>
      </c>
    </row>
    <row r="155" spans="1:4" x14ac:dyDescent="0.2">
      <c r="A155" s="92">
        <v>128</v>
      </c>
      <c r="B155" s="93">
        <v>1122</v>
      </c>
      <c r="C155" s="94" t="s">
        <v>252</v>
      </c>
      <c r="D155" s="95">
        <v>2</v>
      </c>
    </row>
    <row r="156" spans="1:4" x14ac:dyDescent="0.2">
      <c r="A156" s="92">
        <v>129</v>
      </c>
      <c r="B156" s="93">
        <v>169</v>
      </c>
      <c r="C156" s="94" t="s">
        <v>251</v>
      </c>
      <c r="D156" s="95">
        <v>1</v>
      </c>
    </row>
    <row r="157" spans="1:4" x14ac:dyDescent="0.2">
      <c r="A157" s="92">
        <v>129</v>
      </c>
      <c r="B157" s="93">
        <v>202</v>
      </c>
      <c r="C157" s="94" t="s">
        <v>251</v>
      </c>
      <c r="D157" s="95">
        <v>1</v>
      </c>
    </row>
    <row r="158" spans="1:4" x14ac:dyDescent="0.2">
      <c r="A158" s="92">
        <v>129</v>
      </c>
      <c r="B158" s="93">
        <v>222</v>
      </c>
      <c r="C158" s="94" t="s">
        <v>251</v>
      </c>
      <c r="D158" s="95">
        <v>2</v>
      </c>
    </row>
    <row r="159" spans="1:4" x14ac:dyDescent="0.2">
      <c r="A159" s="92">
        <v>130</v>
      </c>
      <c r="B159" s="93">
        <v>1308</v>
      </c>
      <c r="C159" s="94" t="s">
        <v>253</v>
      </c>
      <c r="D159" s="95">
        <v>1</v>
      </c>
    </row>
    <row r="160" spans="1:4" x14ac:dyDescent="0.2">
      <c r="A160" s="92">
        <v>130</v>
      </c>
      <c r="B160" s="93">
        <v>1309</v>
      </c>
      <c r="C160" s="94" t="s">
        <v>253</v>
      </c>
      <c r="D160" s="95">
        <v>1</v>
      </c>
    </row>
    <row r="161" spans="1:4" x14ac:dyDescent="0.2">
      <c r="A161" s="92">
        <v>130</v>
      </c>
      <c r="B161" s="93">
        <v>1310</v>
      </c>
      <c r="C161" s="94" t="s">
        <v>253</v>
      </c>
      <c r="D161" s="95">
        <v>2</v>
      </c>
    </row>
    <row r="162" spans="1:4" x14ac:dyDescent="0.2">
      <c r="A162" s="92">
        <v>131</v>
      </c>
      <c r="B162" s="93">
        <v>1311</v>
      </c>
      <c r="C162" s="94" t="s">
        <v>253</v>
      </c>
      <c r="D162" s="95">
        <v>1</v>
      </c>
    </row>
    <row r="163" spans="1:4" x14ac:dyDescent="0.2">
      <c r="A163" s="92">
        <v>131</v>
      </c>
      <c r="B163" s="93">
        <v>1312</v>
      </c>
      <c r="C163" s="94" t="s">
        <v>253</v>
      </c>
      <c r="D163" s="95">
        <v>1</v>
      </c>
    </row>
    <row r="164" spans="1:4" x14ac:dyDescent="0.2">
      <c r="A164" s="92">
        <v>131</v>
      </c>
      <c r="B164" s="93">
        <v>1313</v>
      </c>
      <c r="C164" s="94" t="s">
        <v>253</v>
      </c>
      <c r="D164" s="95">
        <v>2</v>
      </c>
    </row>
    <row r="165" spans="1:4" x14ac:dyDescent="0.2">
      <c r="A165" s="92">
        <v>132</v>
      </c>
      <c r="B165" s="93">
        <v>92</v>
      </c>
      <c r="C165" s="94" t="s">
        <v>254</v>
      </c>
      <c r="D165" s="95" t="s">
        <v>450</v>
      </c>
    </row>
    <row r="166" spans="1:4" x14ac:dyDescent="0.2">
      <c r="A166" s="92">
        <v>132</v>
      </c>
      <c r="B166" s="93">
        <v>210</v>
      </c>
      <c r="C166" s="94" t="s">
        <v>254</v>
      </c>
      <c r="D166" s="95">
        <v>2</v>
      </c>
    </row>
    <row r="167" spans="1:4" x14ac:dyDescent="0.2">
      <c r="A167" s="92">
        <v>132</v>
      </c>
      <c r="B167" s="93">
        <v>234</v>
      </c>
      <c r="C167" s="94" t="s">
        <v>254</v>
      </c>
      <c r="D167" s="95" t="s">
        <v>450</v>
      </c>
    </row>
    <row r="168" spans="1:4" x14ac:dyDescent="0.2">
      <c r="A168" s="92">
        <v>132</v>
      </c>
      <c r="B168" s="93">
        <v>236</v>
      </c>
      <c r="C168" s="94" t="s">
        <v>254</v>
      </c>
      <c r="D168" s="95" t="s">
        <v>450</v>
      </c>
    </row>
    <row r="169" spans="1:4" x14ac:dyDescent="0.2">
      <c r="A169" s="92">
        <v>133</v>
      </c>
      <c r="B169" s="93">
        <v>92</v>
      </c>
      <c r="C169" s="94" t="s">
        <v>254</v>
      </c>
      <c r="D169" s="95">
        <v>1</v>
      </c>
    </row>
    <row r="170" spans="1:4" x14ac:dyDescent="0.2">
      <c r="A170" s="92">
        <v>133</v>
      </c>
      <c r="B170" s="93">
        <v>210</v>
      </c>
      <c r="C170" s="94" t="s">
        <v>254</v>
      </c>
      <c r="D170" s="95">
        <v>2</v>
      </c>
    </row>
    <row r="171" spans="1:4" x14ac:dyDescent="0.2">
      <c r="A171" s="92">
        <v>133</v>
      </c>
      <c r="B171" s="93">
        <v>233</v>
      </c>
      <c r="C171" s="94" t="s">
        <v>254</v>
      </c>
      <c r="D171" s="95">
        <v>1</v>
      </c>
    </row>
    <row r="172" spans="1:4" x14ac:dyDescent="0.2">
      <c r="A172" s="92">
        <v>133</v>
      </c>
      <c r="B172" s="93">
        <v>246</v>
      </c>
      <c r="C172" s="94" t="s">
        <v>254</v>
      </c>
      <c r="D172" s="95">
        <v>1</v>
      </c>
    </row>
    <row r="173" spans="1:4" x14ac:dyDescent="0.2">
      <c r="A173" s="92">
        <v>134</v>
      </c>
      <c r="B173" s="93">
        <v>101</v>
      </c>
      <c r="C173" s="94" t="s">
        <v>254</v>
      </c>
      <c r="D173" s="95">
        <v>1</v>
      </c>
    </row>
    <row r="174" spans="1:4" x14ac:dyDescent="0.2">
      <c r="A174" s="92">
        <v>134</v>
      </c>
      <c r="B174" s="93">
        <v>210</v>
      </c>
      <c r="C174" s="94" t="s">
        <v>254</v>
      </c>
      <c r="D174" s="95">
        <v>2</v>
      </c>
    </row>
    <row r="175" spans="1:4" x14ac:dyDescent="0.2">
      <c r="A175" s="92">
        <v>134</v>
      </c>
      <c r="B175" s="93">
        <v>232</v>
      </c>
      <c r="C175" s="94" t="s">
        <v>254</v>
      </c>
      <c r="D175" s="95">
        <v>1</v>
      </c>
    </row>
    <row r="176" spans="1:4" x14ac:dyDescent="0.2">
      <c r="A176" s="92">
        <v>134</v>
      </c>
      <c r="B176" s="93">
        <v>250</v>
      </c>
      <c r="C176" s="94" t="s">
        <v>254</v>
      </c>
      <c r="D176" s="95">
        <v>1</v>
      </c>
    </row>
    <row r="177" spans="1:4" x14ac:dyDescent="0.2">
      <c r="A177" s="92">
        <v>135</v>
      </c>
      <c r="B177" s="93">
        <v>38</v>
      </c>
      <c r="C177" s="94" t="s">
        <v>254</v>
      </c>
      <c r="D177" s="95">
        <v>1</v>
      </c>
    </row>
    <row r="178" spans="1:4" x14ac:dyDescent="0.2">
      <c r="A178" s="92">
        <v>135</v>
      </c>
      <c r="B178" s="93">
        <v>80</v>
      </c>
      <c r="C178" s="94" t="s">
        <v>254</v>
      </c>
      <c r="D178" s="95">
        <v>1</v>
      </c>
    </row>
    <row r="179" spans="1:4" x14ac:dyDescent="0.2">
      <c r="A179" s="92">
        <v>135</v>
      </c>
      <c r="B179" s="93">
        <v>221</v>
      </c>
      <c r="C179" s="94" t="s">
        <v>254</v>
      </c>
      <c r="D179" s="95" t="s">
        <v>453</v>
      </c>
    </row>
    <row r="180" spans="1:4" x14ac:dyDescent="0.2">
      <c r="A180" s="92">
        <v>135</v>
      </c>
      <c r="B180" s="93">
        <v>247</v>
      </c>
      <c r="C180" s="94" t="s">
        <v>254</v>
      </c>
      <c r="D180" s="95">
        <v>1</v>
      </c>
    </row>
    <row r="181" spans="1:4" x14ac:dyDescent="0.2">
      <c r="A181" s="92">
        <v>136</v>
      </c>
      <c r="B181" s="93">
        <v>124</v>
      </c>
      <c r="C181" s="94" t="s">
        <v>254</v>
      </c>
      <c r="D181" s="95">
        <v>1</v>
      </c>
    </row>
    <row r="182" spans="1:4" x14ac:dyDescent="0.2">
      <c r="A182" s="92">
        <v>136</v>
      </c>
      <c r="B182" s="93">
        <v>202</v>
      </c>
      <c r="C182" s="94" t="s">
        <v>254</v>
      </c>
      <c r="D182" s="95">
        <v>1</v>
      </c>
    </row>
    <row r="183" spans="1:4" x14ac:dyDescent="0.2">
      <c r="A183" s="92">
        <v>136</v>
      </c>
      <c r="B183" s="93">
        <v>222</v>
      </c>
      <c r="C183" s="94" t="s">
        <v>254</v>
      </c>
      <c r="D183" s="95">
        <v>2</v>
      </c>
    </row>
    <row r="184" spans="1:4" x14ac:dyDescent="0.2">
      <c r="A184" s="92">
        <v>136</v>
      </c>
      <c r="B184" s="93">
        <v>246</v>
      </c>
      <c r="C184" s="94" t="s">
        <v>254</v>
      </c>
      <c r="D184" s="95">
        <v>1</v>
      </c>
    </row>
    <row r="185" spans="1:4" x14ac:dyDescent="0.2">
      <c r="A185" s="92">
        <v>137</v>
      </c>
      <c r="B185" s="93">
        <v>203</v>
      </c>
      <c r="C185" s="94" t="s">
        <v>254</v>
      </c>
      <c r="D185" s="95" t="s">
        <v>255</v>
      </c>
    </row>
    <row r="186" spans="1:4" x14ac:dyDescent="0.2">
      <c r="A186" s="92">
        <v>137</v>
      </c>
      <c r="B186" s="93">
        <v>222</v>
      </c>
      <c r="C186" s="94" t="s">
        <v>254</v>
      </c>
      <c r="D186" s="95" t="s">
        <v>255</v>
      </c>
    </row>
    <row r="187" spans="1:4" x14ac:dyDescent="0.2">
      <c r="A187" s="92">
        <v>137</v>
      </c>
      <c r="B187" s="93">
        <v>223</v>
      </c>
      <c r="C187" s="94" t="s">
        <v>254</v>
      </c>
      <c r="D187" s="95" t="s">
        <v>255</v>
      </c>
    </row>
    <row r="188" spans="1:4" x14ac:dyDescent="0.2">
      <c r="A188" s="92">
        <v>137</v>
      </c>
      <c r="B188" s="93">
        <v>229</v>
      </c>
      <c r="C188" s="94" t="s">
        <v>254</v>
      </c>
      <c r="D188" s="95" t="s">
        <v>255</v>
      </c>
    </row>
    <row r="189" spans="1:4" x14ac:dyDescent="0.2">
      <c r="A189" s="92">
        <v>138</v>
      </c>
      <c r="B189" s="93">
        <v>5</v>
      </c>
      <c r="C189" s="94" t="s">
        <v>254</v>
      </c>
      <c r="D189" s="95" t="s">
        <v>450</v>
      </c>
    </row>
    <row r="190" spans="1:4" x14ac:dyDescent="0.2">
      <c r="A190" s="92">
        <v>138</v>
      </c>
      <c r="B190" s="93">
        <v>88</v>
      </c>
      <c r="C190" s="94" t="s">
        <v>254</v>
      </c>
      <c r="D190" s="95" t="s">
        <v>450</v>
      </c>
    </row>
    <row r="191" spans="1:4" x14ac:dyDescent="0.2">
      <c r="A191" s="92">
        <v>138</v>
      </c>
      <c r="B191" s="93">
        <v>208</v>
      </c>
      <c r="C191" s="94" t="s">
        <v>254</v>
      </c>
      <c r="D191" s="95">
        <v>2</v>
      </c>
    </row>
    <row r="192" spans="1:4" x14ac:dyDescent="0.2">
      <c r="A192" s="92">
        <v>138</v>
      </c>
      <c r="B192" s="93">
        <v>235</v>
      </c>
      <c r="C192" s="94" t="s">
        <v>254</v>
      </c>
      <c r="D192" s="95" t="s">
        <v>450</v>
      </c>
    </row>
    <row r="193" spans="1:4" x14ac:dyDescent="0.2">
      <c r="A193" s="92">
        <v>140</v>
      </c>
      <c r="B193" s="93">
        <v>1395</v>
      </c>
      <c r="C193" s="94" t="s">
        <v>238</v>
      </c>
      <c r="D193" s="95">
        <v>2</v>
      </c>
    </row>
    <row r="194" spans="1:4" x14ac:dyDescent="0.2">
      <c r="A194" s="92">
        <v>140</v>
      </c>
      <c r="B194" s="93">
        <v>1396</v>
      </c>
      <c r="C194" s="94" t="s">
        <v>238</v>
      </c>
      <c r="D194" s="95">
        <v>1</v>
      </c>
    </row>
    <row r="195" spans="1:4" x14ac:dyDescent="0.2">
      <c r="A195" s="92">
        <v>141</v>
      </c>
      <c r="B195" s="93">
        <v>189</v>
      </c>
      <c r="C195" s="94" t="s">
        <v>256</v>
      </c>
      <c r="D195" s="95">
        <v>1</v>
      </c>
    </row>
    <row r="196" spans="1:4" x14ac:dyDescent="0.2">
      <c r="A196" s="92">
        <v>141</v>
      </c>
      <c r="B196" s="93">
        <v>210</v>
      </c>
      <c r="C196" s="94" t="s">
        <v>256</v>
      </c>
      <c r="D196" s="95">
        <v>2</v>
      </c>
    </row>
    <row r="197" spans="1:4" x14ac:dyDescent="0.2">
      <c r="A197" s="92">
        <v>141</v>
      </c>
      <c r="B197" s="93">
        <v>233</v>
      </c>
      <c r="C197" s="94" t="s">
        <v>256</v>
      </c>
      <c r="D197" s="95">
        <v>1</v>
      </c>
    </row>
    <row r="198" spans="1:4" x14ac:dyDescent="0.2">
      <c r="A198" s="92">
        <v>141</v>
      </c>
      <c r="B198" s="93">
        <v>249</v>
      </c>
      <c r="C198" s="94" t="s">
        <v>256</v>
      </c>
      <c r="D198" s="95">
        <v>1</v>
      </c>
    </row>
    <row r="199" spans="1:4" x14ac:dyDescent="0.2">
      <c r="A199" s="92">
        <v>141</v>
      </c>
      <c r="B199" s="93">
        <v>252</v>
      </c>
      <c r="C199" s="94" t="s">
        <v>256</v>
      </c>
      <c r="D199" s="95">
        <v>1</v>
      </c>
    </row>
    <row r="200" spans="1:4" x14ac:dyDescent="0.2">
      <c r="A200" s="92">
        <v>142</v>
      </c>
      <c r="B200" s="93">
        <v>132</v>
      </c>
      <c r="C200" s="94" t="s">
        <v>256</v>
      </c>
      <c r="D200" s="95">
        <v>1</v>
      </c>
    </row>
    <row r="201" spans="1:4" x14ac:dyDescent="0.2">
      <c r="A201" s="92">
        <v>142</v>
      </c>
      <c r="B201" s="93">
        <v>206</v>
      </c>
      <c r="C201" s="94" t="s">
        <v>256</v>
      </c>
      <c r="D201" s="95">
        <v>2</v>
      </c>
    </row>
    <row r="202" spans="1:4" x14ac:dyDescent="0.2">
      <c r="A202" s="92">
        <v>142</v>
      </c>
      <c r="B202" s="93">
        <v>230</v>
      </c>
      <c r="C202" s="94" t="s">
        <v>256</v>
      </c>
      <c r="D202" s="95">
        <v>1</v>
      </c>
    </row>
    <row r="203" spans="1:4" x14ac:dyDescent="0.2">
      <c r="A203" s="92">
        <v>142</v>
      </c>
      <c r="B203" s="93">
        <v>249</v>
      </c>
      <c r="C203" s="94" t="s">
        <v>256</v>
      </c>
      <c r="D203" s="95">
        <v>1</v>
      </c>
    </row>
    <row r="204" spans="1:4" x14ac:dyDescent="0.2">
      <c r="A204" s="92">
        <v>142</v>
      </c>
      <c r="B204" s="93">
        <v>252</v>
      </c>
      <c r="C204" s="94" t="s">
        <v>256</v>
      </c>
      <c r="D204" s="95">
        <v>1</v>
      </c>
    </row>
    <row r="205" spans="1:4" x14ac:dyDescent="0.2">
      <c r="A205" s="92">
        <v>143</v>
      </c>
      <c r="B205" s="93">
        <v>47</v>
      </c>
      <c r="C205" s="94" t="s">
        <v>241</v>
      </c>
      <c r="D205" s="95" t="s">
        <v>212</v>
      </c>
    </row>
    <row r="206" spans="1:4" x14ac:dyDescent="0.2">
      <c r="A206" s="92">
        <v>144</v>
      </c>
      <c r="B206" s="93">
        <v>93</v>
      </c>
      <c r="C206" s="94" t="s">
        <v>257</v>
      </c>
      <c r="D206" s="95">
        <v>1</v>
      </c>
    </row>
    <row r="207" spans="1:4" x14ac:dyDescent="0.2">
      <c r="A207" s="92">
        <v>144</v>
      </c>
      <c r="B207" s="93">
        <v>208</v>
      </c>
      <c r="C207" s="94" t="s">
        <v>257</v>
      </c>
      <c r="D207" s="95">
        <v>2</v>
      </c>
    </row>
    <row r="208" spans="1:4" x14ac:dyDescent="0.2">
      <c r="A208" s="92">
        <v>144</v>
      </c>
      <c r="B208" s="93">
        <v>239</v>
      </c>
      <c r="C208" s="94" t="s">
        <v>257</v>
      </c>
      <c r="D208" s="95">
        <v>1</v>
      </c>
    </row>
    <row r="209" spans="1:4" x14ac:dyDescent="0.2">
      <c r="A209" s="92">
        <v>144</v>
      </c>
      <c r="B209" s="93">
        <v>243</v>
      </c>
      <c r="C209" s="94" t="s">
        <v>257</v>
      </c>
      <c r="D209" s="95">
        <v>1</v>
      </c>
    </row>
    <row r="210" spans="1:4" x14ac:dyDescent="0.2">
      <c r="A210" s="92">
        <v>144</v>
      </c>
      <c r="B210" s="93">
        <v>248</v>
      </c>
      <c r="C210" s="94" t="s">
        <v>257</v>
      </c>
      <c r="D210" s="95">
        <v>1</v>
      </c>
    </row>
    <row r="211" spans="1:4" x14ac:dyDescent="0.2">
      <c r="A211" s="92">
        <v>144</v>
      </c>
      <c r="B211" s="93">
        <v>251</v>
      </c>
      <c r="C211" s="94" t="s">
        <v>257</v>
      </c>
      <c r="D211" s="95">
        <v>1</v>
      </c>
    </row>
    <row r="212" spans="1:4" x14ac:dyDescent="0.2">
      <c r="A212" s="92">
        <v>145</v>
      </c>
      <c r="B212" s="93">
        <v>210</v>
      </c>
      <c r="C212" s="94" t="s">
        <v>257</v>
      </c>
      <c r="D212" s="95">
        <v>2</v>
      </c>
    </row>
    <row r="213" spans="1:4" x14ac:dyDescent="0.2">
      <c r="A213" s="92">
        <v>145</v>
      </c>
      <c r="B213" s="93">
        <v>249</v>
      </c>
      <c r="C213" s="94" t="s">
        <v>257</v>
      </c>
      <c r="D213" s="95">
        <v>1</v>
      </c>
    </row>
    <row r="214" spans="1:4" x14ac:dyDescent="0.2">
      <c r="A214" s="92">
        <v>145</v>
      </c>
      <c r="B214" s="93">
        <v>92</v>
      </c>
      <c r="C214" s="94" t="s">
        <v>257</v>
      </c>
      <c r="D214" s="95" t="s">
        <v>450</v>
      </c>
    </row>
    <row r="215" spans="1:4" x14ac:dyDescent="0.2">
      <c r="A215" s="92">
        <v>145</v>
      </c>
      <c r="B215" s="93">
        <v>240</v>
      </c>
      <c r="C215" s="94" t="s">
        <v>257</v>
      </c>
      <c r="D215" s="95" t="s">
        <v>450</v>
      </c>
    </row>
    <row r="216" spans="1:4" x14ac:dyDescent="0.2">
      <c r="A216" s="92">
        <v>145</v>
      </c>
      <c r="B216" s="93">
        <v>244</v>
      </c>
      <c r="C216" s="94" t="s">
        <v>257</v>
      </c>
      <c r="D216" s="95" t="s">
        <v>450</v>
      </c>
    </row>
    <row r="217" spans="1:4" x14ac:dyDescent="0.2">
      <c r="A217" s="92">
        <v>145</v>
      </c>
      <c r="B217" s="93">
        <v>252</v>
      </c>
      <c r="C217" s="94" t="s">
        <v>257</v>
      </c>
      <c r="D217" s="95">
        <v>1</v>
      </c>
    </row>
    <row r="218" spans="1:4" x14ac:dyDescent="0.2">
      <c r="A218" s="92">
        <v>146</v>
      </c>
      <c r="B218" s="93">
        <v>73</v>
      </c>
      <c r="C218" s="94" t="s">
        <v>257</v>
      </c>
      <c r="D218" s="95">
        <v>1</v>
      </c>
    </row>
    <row r="219" spans="1:4" x14ac:dyDescent="0.2">
      <c r="A219" s="92">
        <v>146</v>
      </c>
      <c r="B219" s="93">
        <v>93</v>
      </c>
      <c r="C219" s="94" t="s">
        <v>257</v>
      </c>
      <c r="D219" s="95">
        <v>1</v>
      </c>
    </row>
    <row r="220" spans="1:4" x14ac:dyDescent="0.2">
      <c r="A220" s="92">
        <v>146</v>
      </c>
      <c r="B220" s="93">
        <v>208</v>
      </c>
      <c r="C220" s="94" t="s">
        <v>257</v>
      </c>
      <c r="D220" s="95">
        <v>2</v>
      </c>
    </row>
    <row r="221" spans="1:4" x14ac:dyDescent="0.2">
      <c r="A221" s="92">
        <v>146</v>
      </c>
      <c r="B221" s="93">
        <v>239</v>
      </c>
      <c r="C221" s="94" t="s">
        <v>257</v>
      </c>
      <c r="D221" s="95">
        <v>1</v>
      </c>
    </row>
    <row r="222" spans="1:4" x14ac:dyDescent="0.2">
      <c r="A222" s="92">
        <v>146</v>
      </c>
      <c r="B222" s="93">
        <v>248</v>
      </c>
      <c r="C222" s="94" t="s">
        <v>257</v>
      </c>
      <c r="D222" s="95">
        <v>1</v>
      </c>
    </row>
    <row r="223" spans="1:4" x14ac:dyDescent="0.2">
      <c r="A223" s="92">
        <v>146</v>
      </c>
      <c r="B223" s="93">
        <v>251</v>
      </c>
      <c r="C223" s="94" t="s">
        <v>257</v>
      </c>
      <c r="D223" s="95">
        <v>1</v>
      </c>
    </row>
    <row r="224" spans="1:4" x14ac:dyDescent="0.2">
      <c r="A224" s="92">
        <v>147</v>
      </c>
      <c r="B224" s="93">
        <v>99</v>
      </c>
      <c r="C224" s="94" t="s">
        <v>257</v>
      </c>
      <c r="D224" s="95">
        <v>1</v>
      </c>
    </row>
    <row r="225" spans="1:4" x14ac:dyDescent="0.2">
      <c r="A225" s="92">
        <v>147</v>
      </c>
      <c r="B225" s="93">
        <v>206</v>
      </c>
      <c r="C225" s="94" t="s">
        <v>257</v>
      </c>
      <c r="D225" s="95">
        <v>2</v>
      </c>
    </row>
    <row r="226" spans="1:4" x14ac:dyDescent="0.2">
      <c r="A226" s="92">
        <v>147</v>
      </c>
      <c r="B226" s="93">
        <v>238</v>
      </c>
      <c r="C226" s="94" t="s">
        <v>257</v>
      </c>
      <c r="D226" s="95">
        <v>1</v>
      </c>
    </row>
    <row r="227" spans="1:4" x14ac:dyDescent="0.2">
      <c r="A227" s="92">
        <v>147</v>
      </c>
      <c r="B227" s="93">
        <v>242</v>
      </c>
      <c r="C227" s="94" t="s">
        <v>257</v>
      </c>
      <c r="D227" s="95">
        <v>1</v>
      </c>
    </row>
    <row r="228" spans="1:4" x14ac:dyDescent="0.2">
      <c r="A228" s="92">
        <v>147</v>
      </c>
      <c r="B228" s="93">
        <v>249</v>
      </c>
      <c r="C228" s="94" t="s">
        <v>257</v>
      </c>
      <c r="D228" s="95">
        <v>1</v>
      </c>
    </row>
    <row r="229" spans="1:4" x14ac:dyDescent="0.2">
      <c r="A229" s="92">
        <v>147</v>
      </c>
      <c r="B229" s="93">
        <v>252</v>
      </c>
      <c r="C229" s="94" t="s">
        <v>257</v>
      </c>
      <c r="D229" s="95">
        <v>1</v>
      </c>
    </row>
    <row r="230" spans="1:4" x14ac:dyDescent="0.2">
      <c r="A230" s="92">
        <v>148</v>
      </c>
      <c r="B230" s="93">
        <v>1152</v>
      </c>
      <c r="C230" s="94" t="s">
        <v>258</v>
      </c>
      <c r="D230" s="95" t="s">
        <v>453</v>
      </c>
    </row>
    <row r="231" spans="1:4" x14ac:dyDescent="0.2">
      <c r="A231" s="92">
        <v>149</v>
      </c>
      <c r="B231" s="93">
        <v>1394</v>
      </c>
      <c r="C231" s="94" t="s">
        <v>259</v>
      </c>
      <c r="D231" s="95">
        <v>2</v>
      </c>
    </row>
    <row r="232" spans="1:4" x14ac:dyDescent="0.2">
      <c r="A232" s="92">
        <v>150</v>
      </c>
      <c r="B232" s="93">
        <v>42</v>
      </c>
      <c r="C232" s="94" t="s">
        <v>250</v>
      </c>
      <c r="D232" s="95">
        <v>1</v>
      </c>
    </row>
    <row r="233" spans="1:4" x14ac:dyDescent="0.2">
      <c r="A233" s="92">
        <v>150</v>
      </c>
      <c r="B233" s="93">
        <v>207</v>
      </c>
      <c r="C233" s="94" t="s">
        <v>250</v>
      </c>
      <c r="D233" s="95">
        <v>2</v>
      </c>
    </row>
    <row r="234" spans="1:4" x14ac:dyDescent="0.2">
      <c r="A234" s="92">
        <v>151</v>
      </c>
      <c r="B234" s="93">
        <v>43</v>
      </c>
      <c r="C234" s="94" t="s">
        <v>250</v>
      </c>
      <c r="D234" s="95">
        <v>1</v>
      </c>
    </row>
    <row r="235" spans="1:4" x14ac:dyDescent="0.2">
      <c r="A235" s="92">
        <v>151</v>
      </c>
      <c r="B235" s="93">
        <v>210</v>
      </c>
      <c r="C235" s="94" t="s">
        <v>250</v>
      </c>
      <c r="D235" s="95" t="s">
        <v>453</v>
      </c>
    </row>
    <row r="236" spans="1:4" x14ac:dyDescent="0.2">
      <c r="A236" s="92">
        <v>152</v>
      </c>
      <c r="B236" s="93">
        <v>45</v>
      </c>
      <c r="C236" s="94" t="s">
        <v>250</v>
      </c>
      <c r="D236" s="95">
        <v>1</v>
      </c>
    </row>
    <row r="237" spans="1:4" x14ac:dyDescent="0.2">
      <c r="A237" s="92">
        <v>152</v>
      </c>
      <c r="B237" s="93">
        <v>211</v>
      </c>
      <c r="C237" s="94" t="s">
        <v>250</v>
      </c>
      <c r="D237" s="95">
        <v>2</v>
      </c>
    </row>
    <row r="238" spans="1:4" x14ac:dyDescent="0.2">
      <c r="A238" s="92">
        <v>153</v>
      </c>
      <c r="B238" s="93">
        <v>46</v>
      </c>
      <c r="C238" s="94" t="s">
        <v>250</v>
      </c>
      <c r="D238" s="95">
        <v>1</v>
      </c>
    </row>
    <row r="239" spans="1:4" x14ac:dyDescent="0.2">
      <c r="A239" s="92">
        <v>153</v>
      </c>
      <c r="B239" s="93">
        <v>212</v>
      </c>
      <c r="C239" s="94" t="s">
        <v>250</v>
      </c>
      <c r="D239" s="95">
        <v>2</v>
      </c>
    </row>
    <row r="240" spans="1:4" x14ac:dyDescent="0.2">
      <c r="A240" s="92">
        <v>154</v>
      </c>
      <c r="B240" s="93">
        <v>39</v>
      </c>
      <c r="C240" s="94" t="s">
        <v>250</v>
      </c>
      <c r="D240" s="95">
        <v>1</v>
      </c>
    </row>
    <row r="241" spans="1:4" x14ac:dyDescent="0.2">
      <c r="A241" s="92">
        <v>154</v>
      </c>
      <c r="B241" s="93">
        <v>221</v>
      </c>
      <c r="C241" s="94" t="s">
        <v>250</v>
      </c>
      <c r="D241" s="95">
        <v>2</v>
      </c>
    </row>
    <row r="242" spans="1:4" x14ac:dyDescent="0.2">
      <c r="A242" s="92">
        <v>155</v>
      </c>
      <c r="B242" s="93">
        <v>51</v>
      </c>
      <c r="C242" s="94" t="s">
        <v>238</v>
      </c>
      <c r="D242" s="95" t="s">
        <v>450</v>
      </c>
    </row>
    <row r="243" spans="1:4" x14ac:dyDescent="0.2">
      <c r="A243" s="92">
        <v>155</v>
      </c>
      <c r="B243" s="93">
        <v>200</v>
      </c>
      <c r="C243" s="94" t="s">
        <v>238</v>
      </c>
      <c r="D243" s="95" t="s">
        <v>450</v>
      </c>
    </row>
    <row r="244" spans="1:4" x14ac:dyDescent="0.2">
      <c r="A244" s="92">
        <v>156</v>
      </c>
      <c r="B244" s="93">
        <v>1000</v>
      </c>
      <c r="C244" s="94" t="s">
        <v>250</v>
      </c>
      <c r="D244" s="95">
        <v>2</v>
      </c>
    </row>
    <row r="245" spans="1:4" x14ac:dyDescent="0.2">
      <c r="A245" s="92">
        <v>156</v>
      </c>
      <c r="B245" s="93">
        <v>1001</v>
      </c>
      <c r="C245" s="94" t="s">
        <v>250</v>
      </c>
      <c r="D245" s="95">
        <v>1</v>
      </c>
    </row>
    <row r="246" spans="1:4" x14ac:dyDescent="0.2">
      <c r="A246" s="92">
        <v>157</v>
      </c>
      <c r="B246" s="93">
        <v>1002</v>
      </c>
      <c r="C246" s="94" t="s">
        <v>250</v>
      </c>
      <c r="D246" s="95">
        <v>2</v>
      </c>
    </row>
    <row r="247" spans="1:4" x14ac:dyDescent="0.2">
      <c r="A247" s="92">
        <v>157</v>
      </c>
      <c r="B247" s="93">
        <v>1003</v>
      </c>
      <c r="C247" s="94" t="s">
        <v>250</v>
      </c>
      <c r="D247" s="95">
        <v>1</v>
      </c>
    </row>
    <row r="248" spans="1:4" x14ac:dyDescent="0.2">
      <c r="A248" s="92">
        <v>158</v>
      </c>
      <c r="B248" s="93">
        <v>1008</v>
      </c>
      <c r="C248" s="94" t="s">
        <v>250</v>
      </c>
      <c r="D248" s="95">
        <v>2</v>
      </c>
    </row>
    <row r="249" spans="1:4" x14ac:dyDescent="0.2">
      <c r="A249" s="92">
        <v>158</v>
      </c>
      <c r="B249" s="93">
        <v>1009</v>
      </c>
      <c r="C249" s="94" t="s">
        <v>250</v>
      </c>
      <c r="D249" s="95">
        <v>1</v>
      </c>
    </row>
    <row r="250" spans="1:4" x14ac:dyDescent="0.2">
      <c r="A250" s="92">
        <v>159</v>
      </c>
      <c r="B250" s="93">
        <v>28</v>
      </c>
      <c r="C250" s="94" t="s">
        <v>226</v>
      </c>
      <c r="D250" s="95" t="s">
        <v>452</v>
      </c>
    </row>
    <row r="251" spans="1:4" x14ac:dyDescent="0.2">
      <c r="A251" s="92">
        <v>160</v>
      </c>
      <c r="B251" s="93">
        <v>1014</v>
      </c>
      <c r="C251" s="94" t="s">
        <v>250</v>
      </c>
      <c r="D251" s="95">
        <v>2</v>
      </c>
    </row>
    <row r="252" spans="1:4" x14ac:dyDescent="0.2">
      <c r="A252" s="92">
        <v>160</v>
      </c>
      <c r="B252" s="93">
        <v>1015</v>
      </c>
      <c r="C252" s="94" t="s">
        <v>250</v>
      </c>
      <c r="D252" s="95">
        <v>1</v>
      </c>
    </row>
    <row r="253" spans="1:4" x14ac:dyDescent="0.2">
      <c r="A253" s="92">
        <v>161</v>
      </c>
      <c r="B253" s="93">
        <v>1018</v>
      </c>
      <c r="C253" s="94" t="s">
        <v>250</v>
      </c>
      <c r="D253" s="95">
        <v>2</v>
      </c>
    </row>
    <row r="254" spans="1:4" x14ac:dyDescent="0.2">
      <c r="A254" s="92">
        <v>161</v>
      </c>
      <c r="B254" s="93">
        <v>1019</v>
      </c>
      <c r="C254" s="94" t="s">
        <v>250</v>
      </c>
      <c r="D254" s="95">
        <v>1</v>
      </c>
    </row>
    <row r="255" spans="1:4" x14ac:dyDescent="0.2">
      <c r="A255" s="92">
        <v>162</v>
      </c>
      <c r="B255" s="93">
        <v>1020</v>
      </c>
      <c r="C255" s="94" t="s">
        <v>250</v>
      </c>
      <c r="D255" s="95">
        <v>2</v>
      </c>
    </row>
    <row r="256" spans="1:4" x14ac:dyDescent="0.2">
      <c r="A256" s="92">
        <v>162</v>
      </c>
      <c r="B256" s="93">
        <v>1021</v>
      </c>
      <c r="C256" s="94" t="s">
        <v>250</v>
      </c>
      <c r="D256" s="95">
        <v>1</v>
      </c>
    </row>
    <row r="257" spans="1:4" x14ac:dyDescent="0.2">
      <c r="A257" s="92">
        <v>163</v>
      </c>
      <c r="B257" s="93">
        <v>1034</v>
      </c>
      <c r="C257" s="94" t="s">
        <v>250</v>
      </c>
      <c r="D257" s="95">
        <v>2</v>
      </c>
    </row>
    <row r="258" spans="1:4" x14ac:dyDescent="0.2">
      <c r="A258" s="92">
        <v>163</v>
      </c>
      <c r="B258" s="93">
        <v>1035</v>
      </c>
      <c r="C258" s="94" t="s">
        <v>250</v>
      </c>
      <c r="D258" s="95">
        <v>1</v>
      </c>
    </row>
    <row r="259" spans="1:4" x14ac:dyDescent="0.2">
      <c r="A259" s="92">
        <v>164</v>
      </c>
      <c r="B259" s="93">
        <v>1037</v>
      </c>
      <c r="C259" s="94" t="s">
        <v>250</v>
      </c>
      <c r="D259" s="95">
        <v>2</v>
      </c>
    </row>
    <row r="260" spans="1:4" x14ac:dyDescent="0.2">
      <c r="A260" s="92">
        <v>164</v>
      </c>
      <c r="B260" s="93">
        <v>1038</v>
      </c>
      <c r="C260" s="94" t="s">
        <v>250</v>
      </c>
      <c r="D260" s="95">
        <v>1</v>
      </c>
    </row>
    <row r="261" spans="1:4" x14ac:dyDescent="0.2">
      <c r="A261" s="92">
        <v>165</v>
      </c>
      <c r="B261" s="93">
        <v>1039</v>
      </c>
      <c r="C261" s="94" t="s">
        <v>250</v>
      </c>
      <c r="D261" s="95">
        <v>2</v>
      </c>
    </row>
    <row r="262" spans="1:4" x14ac:dyDescent="0.2">
      <c r="A262" s="92">
        <v>165</v>
      </c>
      <c r="B262" s="93">
        <v>1040</v>
      </c>
      <c r="C262" s="94" t="s">
        <v>250</v>
      </c>
      <c r="D262" s="95">
        <v>1</v>
      </c>
    </row>
    <row r="263" spans="1:4" x14ac:dyDescent="0.2">
      <c r="A263" s="92">
        <v>166</v>
      </c>
      <c r="B263" s="93">
        <v>1048</v>
      </c>
      <c r="C263" s="94" t="s">
        <v>250</v>
      </c>
      <c r="D263" s="95">
        <v>2</v>
      </c>
    </row>
    <row r="264" spans="1:4" x14ac:dyDescent="0.2">
      <c r="A264" s="92">
        <v>166</v>
      </c>
      <c r="B264" s="93">
        <v>1049</v>
      </c>
      <c r="C264" s="94" t="s">
        <v>250</v>
      </c>
      <c r="D264" s="95">
        <v>1</v>
      </c>
    </row>
    <row r="265" spans="1:4" x14ac:dyDescent="0.2">
      <c r="A265" s="92">
        <v>167</v>
      </c>
      <c r="B265" s="93">
        <v>1055</v>
      </c>
      <c r="C265" s="94" t="s">
        <v>250</v>
      </c>
      <c r="D265" s="95">
        <v>1</v>
      </c>
    </row>
    <row r="266" spans="1:4" x14ac:dyDescent="0.2">
      <c r="A266" s="92">
        <v>167</v>
      </c>
      <c r="B266" s="93">
        <v>1056</v>
      </c>
      <c r="C266" s="94" t="s">
        <v>250</v>
      </c>
      <c r="D266" s="95">
        <v>2</v>
      </c>
    </row>
    <row r="267" spans="1:4" x14ac:dyDescent="0.2">
      <c r="A267" s="92">
        <v>168</v>
      </c>
      <c r="B267" s="93">
        <v>1057</v>
      </c>
      <c r="C267" s="94" t="s">
        <v>250</v>
      </c>
      <c r="D267" s="95">
        <v>1</v>
      </c>
    </row>
    <row r="268" spans="1:4" x14ac:dyDescent="0.2">
      <c r="A268" s="92">
        <v>168</v>
      </c>
      <c r="B268" s="93">
        <v>1058</v>
      </c>
      <c r="C268" s="94" t="s">
        <v>250</v>
      </c>
      <c r="D268" s="95">
        <v>2</v>
      </c>
    </row>
    <row r="269" spans="1:4" x14ac:dyDescent="0.2">
      <c r="A269" s="92">
        <v>169</v>
      </c>
      <c r="B269" s="93">
        <v>1059</v>
      </c>
      <c r="C269" s="94" t="s">
        <v>250</v>
      </c>
      <c r="D269" s="95">
        <v>1</v>
      </c>
    </row>
    <row r="270" spans="1:4" x14ac:dyDescent="0.2">
      <c r="A270" s="92">
        <v>169</v>
      </c>
      <c r="B270" s="93">
        <v>1060</v>
      </c>
      <c r="C270" s="94" t="s">
        <v>250</v>
      </c>
      <c r="D270" s="95">
        <v>2</v>
      </c>
    </row>
    <row r="271" spans="1:4" x14ac:dyDescent="0.2">
      <c r="A271" s="92">
        <v>170</v>
      </c>
      <c r="B271" s="93">
        <v>1061</v>
      </c>
      <c r="C271" s="94" t="s">
        <v>250</v>
      </c>
      <c r="D271" s="95">
        <v>1</v>
      </c>
    </row>
    <row r="272" spans="1:4" x14ac:dyDescent="0.2">
      <c r="A272" s="92">
        <v>170</v>
      </c>
      <c r="B272" s="93">
        <v>1062</v>
      </c>
      <c r="C272" s="94" t="s">
        <v>250</v>
      </c>
      <c r="D272" s="95">
        <v>2</v>
      </c>
    </row>
    <row r="273" spans="1:4" x14ac:dyDescent="0.2">
      <c r="A273" s="92">
        <v>171</v>
      </c>
      <c r="B273" s="93">
        <v>1063</v>
      </c>
      <c r="C273" s="94" t="s">
        <v>250</v>
      </c>
      <c r="D273" s="95">
        <v>1</v>
      </c>
    </row>
    <row r="274" spans="1:4" x14ac:dyDescent="0.2">
      <c r="A274" s="92">
        <v>171</v>
      </c>
      <c r="B274" s="93">
        <v>1064</v>
      </c>
      <c r="C274" s="94" t="s">
        <v>250</v>
      </c>
      <c r="D274" s="95">
        <v>2</v>
      </c>
    </row>
    <row r="275" spans="1:4" x14ac:dyDescent="0.2">
      <c r="A275" s="92">
        <v>172</v>
      </c>
      <c r="B275" s="93">
        <v>1065</v>
      </c>
      <c r="C275" s="94" t="s">
        <v>250</v>
      </c>
      <c r="D275" s="95">
        <v>1</v>
      </c>
    </row>
    <row r="276" spans="1:4" x14ac:dyDescent="0.2">
      <c r="A276" s="92">
        <v>172</v>
      </c>
      <c r="B276" s="93">
        <v>1066</v>
      </c>
      <c r="C276" s="94" t="s">
        <v>250</v>
      </c>
      <c r="D276" s="95">
        <v>2</v>
      </c>
    </row>
    <row r="277" spans="1:4" x14ac:dyDescent="0.2">
      <c r="A277" s="92">
        <v>173</v>
      </c>
      <c r="B277" s="93">
        <v>1067</v>
      </c>
      <c r="C277" s="94" t="s">
        <v>250</v>
      </c>
      <c r="D277" s="95">
        <v>1</v>
      </c>
    </row>
    <row r="278" spans="1:4" x14ac:dyDescent="0.2">
      <c r="A278" s="92">
        <v>173</v>
      </c>
      <c r="B278" s="93">
        <v>1068</v>
      </c>
      <c r="C278" s="94" t="s">
        <v>250</v>
      </c>
      <c r="D278" s="95">
        <v>2</v>
      </c>
    </row>
    <row r="279" spans="1:4" x14ac:dyDescent="0.2">
      <c r="A279" s="92">
        <v>174</v>
      </c>
      <c r="B279" s="93">
        <v>1071</v>
      </c>
      <c r="C279" s="94" t="s">
        <v>250</v>
      </c>
      <c r="D279" s="95">
        <v>1</v>
      </c>
    </row>
    <row r="280" spans="1:4" x14ac:dyDescent="0.2">
      <c r="A280" s="92">
        <v>174</v>
      </c>
      <c r="B280" s="93">
        <v>1072</v>
      </c>
      <c r="C280" s="94" t="s">
        <v>250</v>
      </c>
      <c r="D280" s="95">
        <v>2</v>
      </c>
    </row>
    <row r="281" spans="1:4" x14ac:dyDescent="0.2">
      <c r="A281" s="92">
        <v>175</v>
      </c>
      <c r="B281" s="93">
        <v>1078</v>
      </c>
      <c r="C281" s="94" t="s">
        <v>250</v>
      </c>
      <c r="D281" s="95">
        <v>1</v>
      </c>
    </row>
    <row r="282" spans="1:4" x14ac:dyDescent="0.2">
      <c r="A282" s="92">
        <v>175</v>
      </c>
      <c r="B282" s="93">
        <v>1079</v>
      </c>
      <c r="C282" s="94" t="s">
        <v>250</v>
      </c>
      <c r="D282" s="95">
        <v>2</v>
      </c>
    </row>
    <row r="283" spans="1:4" x14ac:dyDescent="0.2">
      <c r="A283" s="92">
        <v>176</v>
      </c>
      <c r="B283" s="93">
        <v>1124</v>
      </c>
      <c r="C283" s="94" t="s">
        <v>250</v>
      </c>
      <c r="D283" s="95">
        <v>1</v>
      </c>
    </row>
    <row r="284" spans="1:4" x14ac:dyDescent="0.2">
      <c r="A284" s="92">
        <v>176</v>
      </c>
      <c r="B284" s="93">
        <v>1125</v>
      </c>
      <c r="C284" s="94" t="s">
        <v>250</v>
      </c>
      <c r="D284" s="95">
        <v>2</v>
      </c>
    </row>
    <row r="285" spans="1:4" x14ac:dyDescent="0.2">
      <c r="A285" s="92">
        <v>177</v>
      </c>
      <c r="B285" s="93">
        <v>1126</v>
      </c>
      <c r="C285" s="94" t="s">
        <v>250</v>
      </c>
      <c r="D285" s="95">
        <v>1</v>
      </c>
    </row>
    <row r="286" spans="1:4" x14ac:dyDescent="0.2">
      <c r="A286" s="92">
        <v>177</v>
      </c>
      <c r="B286" s="93">
        <v>1127</v>
      </c>
      <c r="C286" s="94" t="s">
        <v>250</v>
      </c>
      <c r="D286" s="95">
        <v>2</v>
      </c>
    </row>
    <row r="287" spans="1:4" x14ac:dyDescent="0.2">
      <c r="A287" s="92">
        <v>178</v>
      </c>
      <c r="B287" s="93">
        <v>1128</v>
      </c>
      <c r="C287" s="94" t="s">
        <v>260</v>
      </c>
      <c r="D287" s="95">
        <v>1</v>
      </c>
    </row>
    <row r="288" spans="1:4" x14ac:dyDescent="0.2">
      <c r="A288" s="92">
        <v>178</v>
      </c>
      <c r="B288" s="93">
        <v>1129</v>
      </c>
      <c r="C288" s="94" t="s">
        <v>260</v>
      </c>
      <c r="D288" s="95">
        <v>2</v>
      </c>
    </row>
    <row r="289" spans="1:4" x14ac:dyDescent="0.2">
      <c r="A289" s="92">
        <v>179</v>
      </c>
      <c r="B289" s="93">
        <v>1139</v>
      </c>
      <c r="C289" s="94" t="s">
        <v>250</v>
      </c>
      <c r="D289" s="95">
        <v>1</v>
      </c>
    </row>
    <row r="290" spans="1:4" x14ac:dyDescent="0.2">
      <c r="A290" s="92">
        <v>179</v>
      </c>
      <c r="B290" s="93">
        <v>1140</v>
      </c>
      <c r="C290" s="94" t="s">
        <v>250</v>
      </c>
      <c r="D290" s="95">
        <v>2</v>
      </c>
    </row>
    <row r="291" spans="1:4" x14ac:dyDescent="0.2">
      <c r="A291" s="92">
        <v>180</v>
      </c>
      <c r="B291" s="93">
        <v>1141</v>
      </c>
      <c r="C291" s="94" t="s">
        <v>250</v>
      </c>
      <c r="D291" s="95">
        <v>1</v>
      </c>
    </row>
    <row r="292" spans="1:4" x14ac:dyDescent="0.2">
      <c r="A292" s="92">
        <v>180</v>
      </c>
      <c r="B292" s="93">
        <v>1142</v>
      </c>
      <c r="C292" s="94" t="s">
        <v>250</v>
      </c>
      <c r="D292" s="95">
        <v>2</v>
      </c>
    </row>
    <row r="293" spans="1:4" x14ac:dyDescent="0.2">
      <c r="A293" s="92">
        <v>181</v>
      </c>
      <c r="B293" s="93">
        <v>1143</v>
      </c>
      <c r="C293" s="94" t="s">
        <v>250</v>
      </c>
      <c r="D293" s="95">
        <v>1</v>
      </c>
    </row>
    <row r="294" spans="1:4" x14ac:dyDescent="0.2">
      <c r="A294" s="92">
        <v>181</v>
      </c>
      <c r="B294" s="93">
        <v>1144</v>
      </c>
      <c r="C294" s="94" t="s">
        <v>250</v>
      </c>
      <c r="D294" s="95">
        <v>2</v>
      </c>
    </row>
    <row r="295" spans="1:4" x14ac:dyDescent="0.2">
      <c r="A295" s="92">
        <v>182</v>
      </c>
      <c r="B295" s="93">
        <v>1145</v>
      </c>
      <c r="C295" s="94" t="s">
        <v>250</v>
      </c>
      <c r="D295" s="95">
        <v>1</v>
      </c>
    </row>
    <row r="296" spans="1:4" x14ac:dyDescent="0.2">
      <c r="A296" s="92">
        <v>182</v>
      </c>
      <c r="B296" s="93">
        <v>1146</v>
      </c>
      <c r="C296" s="94" t="s">
        <v>250</v>
      </c>
      <c r="D296" s="95">
        <v>2</v>
      </c>
    </row>
    <row r="297" spans="1:4" x14ac:dyDescent="0.2">
      <c r="A297" s="92">
        <v>183</v>
      </c>
      <c r="B297" s="93">
        <v>1147</v>
      </c>
      <c r="C297" s="94" t="s">
        <v>250</v>
      </c>
      <c r="D297" s="95">
        <v>1</v>
      </c>
    </row>
    <row r="298" spans="1:4" x14ac:dyDescent="0.2">
      <c r="A298" s="92">
        <v>183</v>
      </c>
      <c r="B298" s="93">
        <v>1148</v>
      </c>
      <c r="C298" s="94" t="s">
        <v>250</v>
      </c>
      <c r="D298" s="95">
        <v>2</v>
      </c>
    </row>
    <row r="299" spans="1:4" x14ac:dyDescent="0.2">
      <c r="A299" s="92">
        <v>184</v>
      </c>
      <c r="B299" s="93">
        <v>1149</v>
      </c>
      <c r="C299" s="94" t="s">
        <v>250</v>
      </c>
      <c r="D299" s="95">
        <v>1</v>
      </c>
    </row>
    <row r="300" spans="1:4" x14ac:dyDescent="0.2">
      <c r="A300" s="92">
        <v>184</v>
      </c>
      <c r="B300" s="93">
        <v>1150</v>
      </c>
      <c r="C300" s="94" t="s">
        <v>250</v>
      </c>
      <c r="D300" s="95">
        <v>2</v>
      </c>
    </row>
    <row r="301" spans="1:4" x14ac:dyDescent="0.2">
      <c r="A301" s="92">
        <v>185</v>
      </c>
      <c r="B301" s="93">
        <v>1151</v>
      </c>
      <c r="C301" s="94" t="s">
        <v>250</v>
      </c>
      <c r="D301" s="95">
        <v>1</v>
      </c>
    </row>
    <row r="302" spans="1:4" x14ac:dyDescent="0.2">
      <c r="A302" s="92">
        <v>185</v>
      </c>
      <c r="B302" s="93">
        <v>1152</v>
      </c>
      <c r="C302" s="94" t="s">
        <v>250</v>
      </c>
      <c r="D302" s="95">
        <v>2</v>
      </c>
    </row>
    <row r="303" spans="1:4" x14ac:dyDescent="0.2">
      <c r="A303" s="92">
        <v>186</v>
      </c>
      <c r="B303" s="93">
        <v>1153</v>
      </c>
      <c r="C303" s="94" t="s">
        <v>250</v>
      </c>
      <c r="D303" s="95">
        <v>1</v>
      </c>
    </row>
    <row r="304" spans="1:4" x14ac:dyDescent="0.2">
      <c r="A304" s="92">
        <v>186</v>
      </c>
      <c r="B304" s="93">
        <v>1154</v>
      </c>
      <c r="C304" s="94" t="s">
        <v>250</v>
      </c>
      <c r="D304" s="95">
        <v>2</v>
      </c>
    </row>
    <row r="305" spans="1:4" x14ac:dyDescent="0.2">
      <c r="A305" s="92">
        <v>187</v>
      </c>
      <c r="B305" s="93">
        <v>1324</v>
      </c>
      <c r="C305" s="94" t="s">
        <v>250</v>
      </c>
      <c r="D305" s="95">
        <v>2</v>
      </c>
    </row>
    <row r="306" spans="1:4" x14ac:dyDescent="0.2">
      <c r="A306" s="92">
        <v>187</v>
      </c>
      <c r="B306" s="93">
        <v>1325</v>
      </c>
      <c r="C306" s="94" t="s">
        <v>250</v>
      </c>
      <c r="D306" s="95">
        <v>1</v>
      </c>
    </row>
    <row r="307" spans="1:4" x14ac:dyDescent="0.2">
      <c r="A307" s="92">
        <v>188</v>
      </c>
      <c r="B307" s="93">
        <v>1191</v>
      </c>
      <c r="C307" s="94" t="s">
        <v>250</v>
      </c>
      <c r="D307" s="95">
        <v>2</v>
      </c>
    </row>
    <row r="308" spans="1:4" x14ac:dyDescent="0.2">
      <c r="A308" s="92">
        <v>188</v>
      </c>
      <c r="B308" s="93">
        <v>1192</v>
      </c>
      <c r="C308" s="94" t="s">
        <v>250</v>
      </c>
      <c r="D308" s="95">
        <v>1</v>
      </c>
    </row>
    <row r="309" spans="1:4" x14ac:dyDescent="0.2">
      <c r="A309" s="92">
        <v>189</v>
      </c>
      <c r="B309" s="93">
        <v>1233</v>
      </c>
      <c r="C309" s="94" t="s">
        <v>250</v>
      </c>
      <c r="D309" s="95" t="s">
        <v>450</v>
      </c>
    </row>
    <row r="310" spans="1:4" x14ac:dyDescent="0.2">
      <c r="A310" s="92">
        <v>189</v>
      </c>
      <c r="B310" s="93">
        <v>1234</v>
      </c>
      <c r="C310" s="94" t="s">
        <v>250</v>
      </c>
      <c r="D310" s="95" t="s">
        <v>450</v>
      </c>
    </row>
    <row r="311" spans="1:4" x14ac:dyDescent="0.2">
      <c r="A311" s="92">
        <v>190</v>
      </c>
      <c r="B311" s="93">
        <v>1238</v>
      </c>
      <c r="C311" s="94" t="s">
        <v>250</v>
      </c>
      <c r="D311" s="95" t="s">
        <v>450</v>
      </c>
    </row>
    <row r="312" spans="1:4" x14ac:dyDescent="0.2">
      <c r="A312" s="92">
        <v>190</v>
      </c>
      <c r="B312" s="93">
        <v>1239</v>
      </c>
      <c r="C312" s="94" t="s">
        <v>250</v>
      </c>
      <c r="D312" s="95" t="s">
        <v>450</v>
      </c>
    </row>
    <row r="313" spans="1:4" x14ac:dyDescent="0.2">
      <c r="A313" s="92">
        <v>191</v>
      </c>
      <c r="B313" s="93">
        <v>1240</v>
      </c>
      <c r="C313" s="94" t="s">
        <v>250</v>
      </c>
      <c r="D313" s="95" t="s">
        <v>450</v>
      </c>
    </row>
    <row r="314" spans="1:4" x14ac:dyDescent="0.2">
      <c r="A314" s="92">
        <v>191</v>
      </c>
      <c r="B314" s="93">
        <v>1241</v>
      </c>
      <c r="C314" s="94" t="s">
        <v>250</v>
      </c>
      <c r="D314" s="95" t="s">
        <v>450</v>
      </c>
    </row>
    <row r="315" spans="1:4" x14ac:dyDescent="0.2">
      <c r="A315" s="92">
        <v>192</v>
      </c>
      <c r="B315" s="93">
        <v>1242</v>
      </c>
      <c r="C315" s="94" t="s">
        <v>250</v>
      </c>
      <c r="D315" s="95" t="s">
        <v>450</v>
      </c>
    </row>
    <row r="316" spans="1:4" x14ac:dyDescent="0.2">
      <c r="A316" s="92">
        <v>192</v>
      </c>
      <c r="B316" s="93">
        <v>1243</v>
      </c>
      <c r="C316" s="94" t="s">
        <v>250</v>
      </c>
      <c r="D316" s="95" t="s">
        <v>450</v>
      </c>
    </row>
    <row r="317" spans="1:4" x14ac:dyDescent="0.2">
      <c r="A317" s="92">
        <v>193</v>
      </c>
      <c r="B317" s="93">
        <v>1244</v>
      </c>
      <c r="C317" s="94" t="s">
        <v>250</v>
      </c>
      <c r="D317" s="95" t="s">
        <v>450</v>
      </c>
    </row>
    <row r="318" spans="1:4" x14ac:dyDescent="0.2">
      <c r="A318" s="92">
        <v>193</v>
      </c>
      <c r="B318" s="93">
        <v>1245</v>
      </c>
      <c r="C318" s="94" t="s">
        <v>250</v>
      </c>
      <c r="D318" s="95" t="s">
        <v>450</v>
      </c>
    </row>
    <row r="319" spans="1:4" x14ac:dyDescent="0.2">
      <c r="A319" s="92">
        <v>194</v>
      </c>
      <c r="B319" s="93">
        <v>1246</v>
      </c>
      <c r="C319" s="94" t="s">
        <v>250</v>
      </c>
      <c r="D319" s="95" t="s">
        <v>450</v>
      </c>
    </row>
    <row r="320" spans="1:4" x14ac:dyDescent="0.2">
      <c r="A320" s="92">
        <v>194</v>
      </c>
      <c r="B320" s="93">
        <v>1247</v>
      </c>
      <c r="C320" s="94" t="s">
        <v>250</v>
      </c>
      <c r="D320" s="95" t="s">
        <v>450</v>
      </c>
    </row>
    <row r="321" spans="1:4" x14ac:dyDescent="0.2">
      <c r="A321" s="92">
        <v>195</v>
      </c>
      <c r="B321" s="93">
        <v>1248</v>
      </c>
      <c r="C321" s="94" t="s">
        <v>250</v>
      </c>
      <c r="D321" s="95" t="s">
        <v>450</v>
      </c>
    </row>
    <row r="322" spans="1:4" x14ac:dyDescent="0.2">
      <c r="A322" s="92">
        <v>195</v>
      </c>
      <c r="B322" s="93">
        <v>1249</v>
      </c>
      <c r="C322" s="94" t="s">
        <v>250</v>
      </c>
      <c r="D322" s="95" t="s">
        <v>450</v>
      </c>
    </row>
    <row r="323" spans="1:4" x14ac:dyDescent="0.2">
      <c r="A323" s="92">
        <v>196</v>
      </c>
      <c r="B323" s="93">
        <v>1250</v>
      </c>
      <c r="C323" s="94" t="s">
        <v>250</v>
      </c>
      <c r="D323" s="95" t="s">
        <v>450</v>
      </c>
    </row>
    <row r="324" spans="1:4" x14ac:dyDescent="0.2">
      <c r="A324" s="92">
        <v>196</v>
      </c>
      <c r="B324" s="93">
        <v>1251</v>
      </c>
      <c r="C324" s="94" t="s">
        <v>250</v>
      </c>
      <c r="D324" s="95" t="s">
        <v>450</v>
      </c>
    </row>
    <row r="325" spans="1:4" x14ac:dyDescent="0.2">
      <c r="A325" s="92">
        <v>197</v>
      </c>
      <c r="B325" s="93">
        <v>1252</v>
      </c>
      <c r="C325" s="94" t="s">
        <v>250</v>
      </c>
      <c r="D325" s="95" t="s">
        <v>450</v>
      </c>
    </row>
    <row r="326" spans="1:4" x14ac:dyDescent="0.2">
      <c r="A326" s="92">
        <v>197</v>
      </c>
      <c r="B326" s="93">
        <v>1253</v>
      </c>
      <c r="C326" s="94" t="s">
        <v>250</v>
      </c>
      <c r="D326" s="95" t="s">
        <v>450</v>
      </c>
    </row>
    <row r="327" spans="1:4" x14ac:dyDescent="0.2">
      <c r="A327" s="92">
        <v>198</v>
      </c>
      <c r="B327" s="93">
        <v>1254</v>
      </c>
      <c r="C327" s="94" t="s">
        <v>250</v>
      </c>
      <c r="D327" s="95" t="s">
        <v>450</v>
      </c>
    </row>
    <row r="328" spans="1:4" x14ac:dyDescent="0.2">
      <c r="A328" s="92">
        <v>198</v>
      </c>
      <c r="B328" s="93">
        <v>1255</v>
      </c>
      <c r="C328" s="94" t="s">
        <v>250</v>
      </c>
      <c r="D328" s="95" t="s">
        <v>450</v>
      </c>
    </row>
    <row r="329" spans="1:4" x14ac:dyDescent="0.2">
      <c r="A329" s="92">
        <v>199</v>
      </c>
      <c r="B329" s="93">
        <v>1256</v>
      </c>
      <c r="C329" s="94" t="s">
        <v>250</v>
      </c>
      <c r="D329" s="95" t="s">
        <v>450</v>
      </c>
    </row>
    <row r="330" spans="1:4" x14ac:dyDescent="0.2">
      <c r="A330" s="92">
        <v>199</v>
      </c>
      <c r="B330" s="93">
        <v>1257</v>
      </c>
      <c r="C330" s="94" t="s">
        <v>250</v>
      </c>
      <c r="D330" s="95" t="s">
        <v>450</v>
      </c>
    </row>
    <row r="331" spans="1:4" x14ac:dyDescent="0.2">
      <c r="A331" s="92">
        <v>201</v>
      </c>
      <c r="B331" s="93">
        <v>1265</v>
      </c>
      <c r="C331" s="94" t="s">
        <v>250</v>
      </c>
      <c r="D331" s="95" t="s">
        <v>450</v>
      </c>
    </row>
    <row r="332" spans="1:4" x14ac:dyDescent="0.2">
      <c r="A332" s="92">
        <v>201</v>
      </c>
      <c r="B332" s="93">
        <v>1266</v>
      </c>
      <c r="C332" s="94" t="s">
        <v>250</v>
      </c>
      <c r="D332" s="95" t="s">
        <v>450</v>
      </c>
    </row>
    <row r="333" spans="1:4" x14ac:dyDescent="0.2">
      <c r="A333" s="92">
        <v>202</v>
      </c>
      <c r="B333" s="93">
        <v>1267</v>
      </c>
      <c r="C333" s="94" t="s">
        <v>250</v>
      </c>
      <c r="D333" s="95" t="s">
        <v>450</v>
      </c>
    </row>
    <row r="334" spans="1:4" x14ac:dyDescent="0.2">
      <c r="A334" s="92">
        <v>202</v>
      </c>
      <c r="B334" s="93">
        <v>1268</v>
      </c>
      <c r="C334" s="94" t="s">
        <v>250</v>
      </c>
      <c r="D334" s="95" t="s">
        <v>450</v>
      </c>
    </row>
    <row r="335" spans="1:4" x14ac:dyDescent="0.2">
      <c r="A335" s="92">
        <v>203</v>
      </c>
      <c r="B335" s="93">
        <v>1269</v>
      </c>
      <c r="C335" s="94" t="s">
        <v>250</v>
      </c>
      <c r="D335" s="95" t="s">
        <v>450</v>
      </c>
    </row>
    <row r="336" spans="1:4" x14ac:dyDescent="0.2">
      <c r="A336" s="92">
        <v>203</v>
      </c>
      <c r="B336" s="93">
        <v>1270</v>
      </c>
      <c r="C336" s="94" t="s">
        <v>250</v>
      </c>
      <c r="D336" s="95" t="s">
        <v>450</v>
      </c>
    </row>
    <row r="337" spans="1:4" x14ac:dyDescent="0.2">
      <c r="A337" s="92">
        <v>204</v>
      </c>
      <c r="B337" s="93">
        <v>1271</v>
      </c>
      <c r="C337" s="94" t="s">
        <v>250</v>
      </c>
      <c r="D337" s="95" t="s">
        <v>450</v>
      </c>
    </row>
    <row r="338" spans="1:4" x14ac:dyDescent="0.2">
      <c r="A338" s="92">
        <v>204</v>
      </c>
      <c r="B338" s="93">
        <v>1272</v>
      </c>
      <c r="C338" s="94" t="s">
        <v>250</v>
      </c>
      <c r="D338" s="95" t="s">
        <v>450</v>
      </c>
    </row>
    <row r="339" spans="1:4" x14ac:dyDescent="0.2">
      <c r="A339" s="92">
        <v>205</v>
      </c>
      <c r="B339" s="93">
        <v>1273</v>
      </c>
      <c r="C339" s="94" t="s">
        <v>250</v>
      </c>
      <c r="D339" s="95" t="s">
        <v>450</v>
      </c>
    </row>
    <row r="340" spans="1:4" x14ac:dyDescent="0.2">
      <c r="A340" s="92">
        <v>205</v>
      </c>
      <c r="B340" s="93">
        <v>1274</v>
      </c>
      <c r="C340" s="94" t="s">
        <v>250</v>
      </c>
      <c r="D340" s="95" t="s">
        <v>450</v>
      </c>
    </row>
    <row r="341" spans="1:4" x14ac:dyDescent="0.2">
      <c r="A341" s="92">
        <v>206</v>
      </c>
      <c r="B341" s="93">
        <v>1275</v>
      </c>
      <c r="C341" s="94" t="s">
        <v>250</v>
      </c>
      <c r="D341" s="95" t="s">
        <v>450</v>
      </c>
    </row>
    <row r="342" spans="1:4" x14ac:dyDescent="0.2">
      <c r="A342" s="92">
        <v>206</v>
      </c>
      <c r="B342" s="93">
        <v>1276</v>
      </c>
      <c r="C342" s="94" t="s">
        <v>250</v>
      </c>
      <c r="D342" s="95" t="s">
        <v>450</v>
      </c>
    </row>
    <row r="343" spans="1:4" x14ac:dyDescent="0.2">
      <c r="A343" s="92">
        <v>207</v>
      </c>
      <c r="B343" s="93">
        <v>1277</v>
      </c>
      <c r="C343" s="94" t="s">
        <v>250</v>
      </c>
      <c r="D343" s="95" t="s">
        <v>450</v>
      </c>
    </row>
    <row r="344" spans="1:4" x14ac:dyDescent="0.2">
      <c r="A344" s="92">
        <v>207</v>
      </c>
      <c r="B344" s="93">
        <v>1278</v>
      </c>
      <c r="C344" s="94" t="s">
        <v>250</v>
      </c>
      <c r="D344" s="95" t="s">
        <v>450</v>
      </c>
    </row>
    <row r="345" spans="1:4" x14ac:dyDescent="0.2">
      <c r="A345" s="92">
        <v>208</v>
      </c>
      <c r="B345" s="93">
        <v>1279</v>
      </c>
      <c r="C345" s="94" t="s">
        <v>250</v>
      </c>
      <c r="D345" s="95" t="s">
        <v>450</v>
      </c>
    </row>
    <row r="346" spans="1:4" x14ac:dyDescent="0.2">
      <c r="A346" s="92">
        <v>208</v>
      </c>
      <c r="B346" s="93">
        <v>1280</v>
      </c>
      <c r="C346" s="94" t="s">
        <v>250</v>
      </c>
      <c r="D346" s="95" t="s">
        <v>450</v>
      </c>
    </row>
    <row r="347" spans="1:4" x14ac:dyDescent="0.2">
      <c r="A347" s="92">
        <v>209</v>
      </c>
      <c r="B347" s="93">
        <v>1286</v>
      </c>
      <c r="C347" s="94" t="s">
        <v>250</v>
      </c>
      <c r="D347" s="95">
        <v>2</v>
      </c>
    </row>
    <row r="348" spans="1:4" x14ac:dyDescent="0.2">
      <c r="A348" s="92">
        <v>209</v>
      </c>
      <c r="B348" s="93">
        <v>1287</v>
      </c>
      <c r="C348" s="94" t="s">
        <v>250</v>
      </c>
      <c r="D348" s="95">
        <v>1</v>
      </c>
    </row>
    <row r="349" spans="1:4" x14ac:dyDescent="0.2">
      <c r="A349" s="92">
        <v>210</v>
      </c>
      <c r="B349" s="93">
        <v>1293</v>
      </c>
      <c r="C349" s="94" t="s">
        <v>250</v>
      </c>
      <c r="D349" s="95">
        <v>2</v>
      </c>
    </row>
    <row r="350" spans="1:4" x14ac:dyDescent="0.2">
      <c r="A350" s="92">
        <v>210</v>
      </c>
      <c r="B350" s="93">
        <v>1294</v>
      </c>
      <c r="C350" s="94" t="s">
        <v>250</v>
      </c>
      <c r="D350" s="95">
        <v>1</v>
      </c>
    </row>
    <row r="351" spans="1:4" x14ac:dyDescent="0.2">
      <c r="A351" s="92">
        <v>211</v>
      </c>
      <c r="B351" s="93">
        <v>1295</v>
      </c>
      <c r="C351" s="94" t="s">
        <v>250</v>
      </c>
      <c r="D351" s="95">
        <v>2</v>
      </c>
    </row>
    <row r="352" spans="1:4" x14ac:dyDescent="0.2">
      <c r="A352" s="92">
        <v>211</v>
      </c>
      <c r="B352" s="93">
        <v>1296</v>
      </c>
      <c r="C352" s="94" t="s">
        <v>250</v>
      </c>
      <c r="D352" s="95">
        <v>1</v>
      </c>
    </row>
    <row r="353" spans="1:4" x14ac:dyDescent="0.2">
      <c r="A353" s="92">
        <v>212</v>
      </c>
      <c r="B353" s="93">
        <v>1297</v>
      </c>
      <c r="C353" s="94" t="s">
        <v>250</v>
      </c>
      <c r="D353" s="95">
        <v>2</v>
      </c>
    </row>
    <row r="354" spans="1:4" x14ac:dyDescent="0.2">
      <c r="A354" s="92">
        <v>212</v>
      </c>
      <c r="B354" s="93">
        <v>1298</v>
      </c>
      <c r="C354" s="94" t="s">
        <v>250</v>
      </c>
      <c r="D354" s="95">
        <v>1</v>
      </c>
    </row>
    <row r="355" spans="1:4" x14ac:dyDescent="0.2">
      <c r="A355" s="92">
        <v>213</v>
      </c>
      <c r="B355" s="93">
        <v>1299</v>
      </c>
      <c r="C355" s="94" t="s">
        <v>250</v>
      </c>
      <c r="D355" s="95">
        <v>2</v>
      </c>
    </row>
    <row r="356" spans="1:4" x14ac:dyDescent="0.2">
      <c r="A356" s="92">
        <v>213</v>
      </c>
      <c r="B356" s="93">
        <v>1300</v>
      </c>
      <c r="C356" s="94" t="s">
        <v>250</v>
      </c>
      <c r="D356" s="95">
        <v>1</v>
      </c>
    </row>
    <row r="357" spans="1:4" x14ac:dyDescent="0.2">
      <c r="A357" s="92">
        <v>214</v>
      </c>
      <c r="B357" s="93">
        <v>1326</v>
      </c>
      <c r="C357" s="94" t="s">
        <v>250</v>
      </c>
      <c r="D357" s="95">
        <v>2</v>
      </c>
    </row>
    <row r="358" spans="1:4" x14ac:dyDescent="0.2">
      <c r="A358" s="92">
        <v>214</v>
      </c>
      <c r="B358" s="93">
        <v>1327</v>
      </c>
      <c r="C358" s="94" t="s">
        <v>250</v>
      </c>
      <c r="D358" s="95">
        <v>1</v>
      </c>
    </row>
    <row r="359" spans="1:4" x14ac:dyDescent="0.2">
      <c r="A359" s="92">
        <v>215</v>
      </c>
      <c r="B359" s="93">
        <v>1328</v>
      </c>
      <c r="C359" s="94" t="s">
        <v>250</v>
      </c>
      <c r="D359" s="95">
        <v>2</v>
      </c>
    </row>
    <row r="360" spans="1:4" x14ac:dyDescent="0.2">
      <c r="A360" s="92">
        <v>215</v>
      </c>
      <c r="B360" s="93">
        <v>1329</v>
      </c>
      <c r="C360" s="94" t="s">
        <v>250</v>
      </c>
      <c r="D360" s="95">
        <v>1</v>
      </c>
    </row>
    <row r="361" spans="1:4" x14ac:dyDescent="0.2">
      <c r="A361" s="92">
        <v>216</v>
      </c>
      <c r="B361" s="93">
        <v>1330</v>
      </c>
      <c r="C361" s="94" t="s">
        <v>250</v>
      </c>
      <c r="D361" s="95">
        <v>2</v>
      </c>
    </row>
    <row r="362" spans="1:4" x14ac:dyDescent="0.2">
      <c r="A362" s="92">
        <v>216</v>
      </c>
      <c r="B362" s="93">
        <v>1331</v>
      </c>
      <c r="C362" s="94" t="s">
        <v>250</v>
      </c>
      <c r="D362" s="95">
        <v>1</v>
      </c>
    </row>
    <row r="363" spans="1:4" x14ac:dyDescent="0.2">
      <c r="A363" s="92">
        <v>217</v>
      </c>
      <c r="B363" s="93">
        <v>1332</v>
      </c>
      <c r="C363" s="94" t="s">
        <v>250</v>
      </c>
      <c r="D363" s="95">
        <v>2</v>
      </c>
    </row>
    <row r="364" spans="1:4" x14ac:dyDescent="0.2">
      <c r="A364" s="92">
        <v>217</v>
      </c>
      <c r="B364" s="93">
        <v>1333</v>
      </c>
      <c r="C364" s="94" t="s">
        <v>250</v>
      </c>
      <c r="D364" s="95">
        <v>1</v>
      </c>
    </row>
    <row r="365" spans="1:4" x14ac:dyDescent="0.2">
      <c r="A365" s="92">
        <v>218</v>
      </c>
      <c r="B365" s="93">
        <v>1334</v>
      </c>
      <c r="C365" s="94" t="s">
        <v>250</v>
      </c>
      <c r="D365" s="95">
        <v>2</v>
      </c>
    </row>
    <row r="366" spans="1:4" x14ac:dyDescent="0.2">
      <c r="A366" s="92">
        <v>218</v>
      </c>
      <c r="B366" s="93">
        <v>1335</v>
      </c>
      <c r="C366" s="94" t="s">
        <v>250</v>
      </c>
      <c r="D366" s="95">
        <v>1</v>
      </c>
    </row>
    <row r="367" spans="1:4" x14ac:dyDescent="0.2">
      <c r="A367" s="92">
        <v>219</v>
      </c>
      <c r="B367" s="93">
        <v>1336</v>
      </c>
      <c r="C367" s="94" t="s">
        <v>250</v>
      </c>
      <c r="D367" s="95">
        <v>2</v>
      </c>
    </row>
    <row r="368" spans="1:4" x14ac:dyDescent="0.2">
      <c r="A368" s="92">
        <v>219</v>
      </c>
      <c r="B368" s="93">
        <v>1337</v>
      </c>
      <c r="C368" s="94" t="s">
        <v>250</v>
      </c>
      <c r="D368" s="95">
        <v>1</v>
      </c>
    </row>
    <row r="369" spans="1:4" x14ac:dyDescent="0.2">
      <c r="A369" s="92">
        <v>220</v>
      </c>
      <c r="B369" s="93">
        <v>1338</v>
      </c>
      <c r="C369" s="94" t="s">
        <v>250</v>
      </c>
      <c r="D369" s="95">
        <v>2</v>
      </c>
    </row>
    <row r="370" spans="1:4" x14ac:dyDescent="0.2">
      <c r="A370" s="92">
        <v>220</v>
      </c>
      <c r="B370" s="93">
        <v>1339</v>
      </c>
      <c r="C370" s="94" t="s">
        <v>250</v>
      </c>
      <c r="D370" s="95">
        <v>1</v>
      </c>
    </row>
    <row r="371" spans="1:4" x14ac:dyDescent="0.2">
      <c r="A371" s="92">
        <v>221</v>
      </c>
      <c r="B371" s="93">
        <v>1340</v>
      </c>
      <c r="C371" s="94" t="s">
        <v>250</v>
      </c>
      <c r="D371" s="95">
        <v>2</v>
      </c>
    </row>
    <row r="372" spans="1:4" x14ac:dyDescent="0.2">
      <c r="A372" s="92">
        <v>221</v>
      </c>
      <c r="B372" s="93">
        <v>1341</v>
      </c>
      <c r="C372" s="94" t="s">
        <v>250</v>
      </c>
      <c r="D372" s="95">
        <v>1</v>
      </c>
    </row>
    <row r="373" spans="1:4" x14ac:dyDescent="0.2">
      <c r="A373" s="92">
        <v>222</v>
      </c>
      <c r="B373" s="93">
        <v>1342</v>
      </c>
      <c r="C373" s="94" t="s">
        <v>250</v>
      </c>
      <c r="D373" s="95">
        <v>2</v>
      </c>
    </row>
    <row r="374" spans="1:4" x14ac:dyDescent="0.2">
      <c r="A374" s="92">
        <v>222</v>
      </c>
      <c r="B374" s="93">
        <v>1343</v>
      </c>
      <c r="C374" s="94" t="s">
        <v>250</v>
      </c>
      <c r="D374" s="95">
        <v>1</v>
      </c>
    </row>
    <row r="375" spans="1:4" x14ac:dyDescent="0.2">
      <c r="A375" s="92">
        <v>223</v>
      </c>
      <c r="B375" s="93">
        <v>1344</v>
      </c>
      <c r="C375" s="94" t="s">
        <v>250</v>
      </c>
      <c r="D375" s="95">
        <v>2</v>
      </c>
    </row>
    <row r="376" spans="1:4" x14ac:dyDescent="0.2">
      <c r="A376" s="92">
        <v>223</v>
      </c>
      <c r="B376" s="93">
        <v>1345</v>
      </c>
      <c r="C376" s="94" t="s">
        <v>250</v>
      </c>
      <c r="D376" s="95">
        <v>1</v>
      </c>
    </row>
    <row r="377" spans="1:4" x14ac:dyDescent="0.2">
      <c r="A377" s="92">
        <v>224</v>
      </c>
      <c r="B377" s="93">
        <v>1353</v>
      </c>
      <c r="C377" s="94" t="s">
        <v>250</v>
      </c>
      <c r="D377" s="95">
        <v>2</v>
      </c>
    </row>
    <row r="378" spans="1:4" x14ac:dyDescent="0.2">
      <c r="A378" s="92">
        <v>224</v>
      </c>
      <c r="B378" s="93">
        <v>1354</v>
      </c>
      <c r="C378" s="94" t="s">
        <v>250</v>
      </c>
      <c r="D378" s="95">
        <v>1</v>
      </c>
    </row>
    <row r="379" spans="1:4" x14ac:dyDescent="0.2">
      <c r="A379" s="92">
        <v>225</v>
      </c>
      <c r="B379" s="93">
        <v>1355</v>
      </c>
      <c r="C379" s="94" t="s">
        <v>250</v>
      </c>
      <c r="D379" s="95">
        <v>2</v>
      </c>
    </row>
    <row r="380" spans="1:4" x14ac:dyDescent="0.2">
      <c r="A380" s="92">
        <v>225</v>
      </c>
      <c r="B380" s="93">
        <v>1356</v>
      </c>
      <c r="C380" s="94" t="s">
        <v>250</v>
      </c>
      <c r="D380" s="95">
        <v>1</v>
      </c>
    </row>
    <row r="381" spans="1:4" x14ac:dyDescent="0.2">
      <c r="A381" s="92">
        <v>226</v>
      </c>
      <c r="B381" s="93">
        <v>1357</v>
      </c>
      <c r="C381" s="94" t="s">
        <v>250</v>
      </c>
      <c r="D381" s="95">
        <v>2</v>
      </c>
    </row>
    <row r="382" spans="1:4" x14ac:dyDescent="0.2">
      <c r="A382" s="92">
        <v>226</v>
      </c>
      <c r="B382" s="93">
        <v>1358</v>
      </c>
      <c r="C382" s="94" t="s">
        <v>250</v>
      </c>
      <c r="D382" s="95">
        <v>1</v>
      </c>
    </row>
    <row r="383" spans="1:4" x14ac:dyDescent="0.2">
      <c r="A383" s="92">
        <v>227</v>
      </c>
      <c r="B383" s="93">
        <v>1359</v>
      </c>
      <c r="C383" s="94" t="s">
        <v>250</v>
      </c>
      <c r="D383" s="95">
        <v>2</v>
      </c>
    </row>
    <row r="384" spans="1:4" x14ac:dyDescent="0.2">
      <c r="A384" s="92">
        <v>227</v>
      </c>
      <c r="B384" s="93">
        <v>1360</v>
      </c>
      <c r="C384" s="94" t="s">
        <v>250</v>
      </c>
      <c r="D384" s="95">
        <v>1</v>
      </c>
    </row>
    <row r="385" spans="1:4" x14ac:dyDescent="0.2">
      <c r="A385" s="92">
        <v>228</v>
      </c>
      <c r="B385" s="93">
        <v>1361</v>
      </c>
      <c r="C385" s="94" t="s">
        <v>261</v>
      </c>
      <c r="D385" s="95" t="s">
        <v>212</v>
      </c>
    </row>
    <row r="386" spans="1:4" x14ac:dyDescent="0.2">
      <c r="A386" s="92">
        <v>228</v>
      </c>
      <c r="B386" s="93">
        <v>1399</v>
      </c>
      <c r="C386" s="94" t="s">
        <v>261</v>
      </c>
      <c r="D386" s="95" t="s">
        <v>212</v>
      </c>
    </row>
    <row r="387" spans="1:4" x14ac:dyDescent="0.2">
      <c r="A387" s="92">
        <v>229</v>
      </c>
      <c r="B387" s="93">
        <v>1362</v>
      </c>
      <c r="C387" s="94" t="s">
        <v>261</v>
      </c>
      <c r="D387" s="95" t="s">
        <v>212</v>
      </c>
    </row>
    <row r="388" spans="1:4" x14ac:dyDescent="0.2">
      <c r="A388" s="92">
        <v>229</v>
      </c>
      <c r="B388" s="93">
        <v>1400</v>
      </c>
      <c r="C388" s="94" t="s">
        <v>261</v>
      </c>
      <c r="D388" s="95" t="s">
        <v>212</v>
      </c>
    </row>
    <row r="389" spans="1:4" x14ac:dyDescent="0.2">
      <c r="A389" s="92">
        <v>230</v>
      </c>
      <c r="B389" s="93">
        <v>1363</v>
      </c>
      <c r="C389" s="94" t="s">
        <v>250</v>
      </c>
      <c r="D389" s="95" t="s">
        <v>212</v>
      </c>
    </row>
    <row r="390" spans="1:4" x14ac:dyDescent="0.2">
      <c r="A390" s="92">
        <v>230</v>
      </c>
      <c r="B390" s="93">
        <v>1401</v>
      </c>
      <c r="C390" s="94" t="s">
        <v>250</v>
      </c>
      <c r="D390" s="95" t="s">
        <v>212</v>
      </c>
    </row>
    <row r="391" spans="1:4" x14ac:dyDescent="0.2">
      <c r="A391" s="92">
        <v>231</v>
      </c>
      <c r="B391" s="93">
        <v>1371</v>
      </c>
      <c r="C391" s="94" t="s">
        <v>238</v>
      </c>
      <c r="D391" s="95">
        <v>2</v>
      </c>
    </row>
    <row r="392" spans="1:4" x14ac:dyDescent="0.2">
      <c r="A392" s="92">
        <v>231</v>
      </c>
      <c r="B392" s="93">
        <v>1372</v>
      </c>
      <c r="C392" s="94" t="s">
        <v>238</v>
      </c>
      <c r="D392" s="95">
        <v>1</v>
      </c>
    </row>
    <row r="393" spans="1:4" x14ac:dyDescent="0.2">
      <c r="A393" s="92">
        <v>233</v>
      </c>
      <c r="B393" s="93">
        <v>1375</v>
      </c>
      <c r="C393" s="94" t="s">
        <v>238</v>
      </c>
      <c r="D393" s="95">
        <v>2</v>
      </c>
    </row>
    <row r="394" spans="1:4" x14ac:dyDescent="0.2">
      <c r="A394" s="92">
        <v>233</v>
      </c>
      <c r="B394" s="93">
        <v>1376</v>
      </c>
      <c r="C394" s="94" t="s">
        <v>238</v>
      </c>
      <c r="D394" s="95">
        <v>1</v>
      </c>
    </row>
    <row r="395" spans="1:4" x14ac:dyDescent="0.2">
      <c r="A395" s="92">
        <v>234</v>
      </c>
      <c r="B395" s="93">
        <v>1377</v>
      </c>
      <c r="C395" s="94" t="s">
        <v>238</v>
      </c>
      <c r="D395" s="95">
        <v>2</v>
      </c>
    </row>
    <row r="396" spans="1:4" x14ac:dyDescent="0.2">
      <c r="A396" s="92">
        <v>234</v>
      </c>
      <c r="B396" s="93">
        <v>1378</v>
      </c>
      <c r="C396" s="94" t="s">
        <v>238</v>
      </c>
      <c r="D396" s="95">
        <v>1</v>
      </c>
    </row>
    <row r="397" spans="1:4" x14ac:dyDescent="0.2">
      <c r="A397" s="92">
        <v>235</v>
      </c>
      <c r="B397" s="93">
        <v>1379</v>
      </c>
      <c r="C397" s="94" t="s">
        <v>238</v>
      </c>
      <c r="D397" s="95">
        <v>2</v>
      </c>
    </row>
    <row r="398" spans="1:4" x14ac:dyDescent="0.2">
      <c r="A398" s="92">
        <v>235</v>
      </c>
      <c r="B398" s="93">
        <v>1380</v>
      </c>
      <c r="C398" s="94" t="s">
        <v>238</v>
      </c>
      <c r="D398" s="95">
        <v>1</v>
      </c>
    </row>
    <row r="399" spans="1:4" x14ac:dyDescent="0.2">
      <c r="A399" s="92">
        <v>236</v>
      </c>
      <c r="B399" s="93">
        <v>1381</v>
      </c>
      <c r="C399" s="94" t="s">
        <v>238</v>
      </c>
      <c r="D399" s="95">
        <v>2</v>
      </c>
    </row>
    <row r="400" spans="1:4" x14ac:dyDescent="0.2">
      <c r="A400" s="92">
        <v>236</v>
      </c>
      <c r="B400" s="93">
        <v>1382</v>
      </c>
      <c r="C400" s="94" t="s">
        <v>238</v>
      </c>
      <c r="D400" s="95">
        <v>1</v>
      </c>
    </row>
    <row r="401" spans="1:4" x14ac:dyDescent="0.2">
      <c r="A401" s="92">
        <v>237</v>
      </c>
      <c r="B401" s="93">
        <v>1383</v>
      </c>
      <c r="C401" s="94" t="s">
        <v>238</v>
      </c>
      <c r="D401" s="95">
        <v>2</v>
      </c>
    </row>
    <row r="402" spans="1:4" x14ac:dyDescent="0.2">
      <c r="A402" s="92">
        <v>237</v>
      </c>
      <c r="B402" s="93">
        <v>1384</v>
      </c>
      <c r="C402" s="94" t="s">
        <v>238</v>
      </c>
      <c r="D402" s="95">
        <v>1</v>
      </c>
    </row>
    <row r="403" spans="1:4" x14ac:dyDescent="0.2">
      <c r="A403" s="92">
        <v>238</v>
      </c>
      <c r="B403" s="93">
        <v>1385</v>
      </c>
      <c r="C403" s="94" t="s">
        <v>250</v>
      </c>
      <c r="D403" s="95">
        <v>2</v>
      </c>
    </row>
    <row r="404" spans="1:4" x14ac:dyDescent="0.2">
      <c r="A404" s="92">
        <v>238</v>
      </c>
      <c r="B404" s="93">
        <v>1386</v>
      </c>
      <c r="C404" s="94" t="s">
        <v>250</v>
      </c>
      <c r="D404" s="95">
        <v>1</v>
      </c>
    </row>
    <row r="405" spans="1:4" x14ac:dyDescent="0.2">
      <c r="A405" s="92">
        <v>241</v>
      </c>
      <c r="B405" s="93">
        <v>1042</v>
      </c>
      <c r="C405" s="94" t="s">
        <v>262</v>
      </c>
      <c r="D405" s="95">
        <v>2</v>
      </c>
    </row>
    <row r="406" spans="1:4" x14ac:dyDescent="0.2">
      <c r="A406" s="92">
        <v>241</v>
      </c>
      <c r="B406" s="93">
        <v>1043</v>
      </c>
      <c r="C406" s="94" t="s">
        <v>262</v>
      </c>
      <c r="D406" s="95">
        <v>1</v>
      </c>
    </row>
    <row r="407" spans="1:4" x14ac:dyDescent="0.2">
      <c r="A407" s="92">
        <v>242</v>
      </c>
      <c r="B407" s="93">
        <v>44</v>
      </c>
      <c r="C407" s="94" t="s">
        <v>263</v>
      </c>
      <c r="D407" s="95">
        <v>1</v>
      </c>
    </row>
    <row r="408" spans="1:4" x14ac:dyDescent="0.2">
      <c r="A408" s="92">
        <v>242</v>
      </c>
      <c r="B408" s="93">
        <v>208</v>
      </c>
      <c r="C408" s="94" t="s">
        <v>263</v>
      </c>
      <c r="D408" s="95">
        <v>2</v>
      </c>
    </row>
    <row r="409" spans="1:4" x14ac:dyDescent="0.2">
      <c r="A409" s="92">
        <v>243</v>
      </c>
      <c r="B409" s="93">
        <v>21</v>
      </c>
      <c r="C409" s="94" t="s">
        <v>264</v>
      </c>
      <c r="D409" s="95">
        <v>1</v>
      </c>
    </row>
    <row r="410" spans="1:4" x14ac:dyDescent="0.2">
      <c r="A410" s="92">
        <v>243</v>
      </c>
      <c r="B410" s="93">
        <v>231</v>
      </c>
      <c r="C410" s="94" t="s">
        <v>264</v>
      </c>
      <c r="D410" s="95" t="s">
        <v>454</v>
      </c>
    </row>
    <row r="411" spans="1:4" x14ac:dyDescent="0.2">
      <c r="A411" s="92">
        <v>244</v>
      </c>
      <c r="B411" s="93">
        <v>40</v>
      </c>
      <c r="C411" s="94" t="s">
        <v>250</v>
      </c>
      <c r="D411" s="95">
        <v>1</v>
      </c>
    </row>
    <row r="412" spans="1:4" x14ac:dyDescent="0.2">
      <c r="A412" s="92">
        <v>244</v>
      </c>
      <c r="B412" s="93">
        <v>206</v>
      </c>
      <c r="C412" s="94" t="s">
        <v>250</v>
      </c>
      <c r="D412" s="95">
        <v>2</v>
      </c>
    </row>
    <row r="413" spans="1:4" x14ac:dyDescent="0.2">
      <c r="A413" s="92">
        <v>245</v>
      </c>
      <c r="B413" s="93">
        <v>1012</v>
      </c>
      <c r="C413" s="94" t="s">
        <v>263</v>
      </c>
      <c r="D413" s="95">
        <v>2</v>
      </c>
    </row>
    <row r="414" spans="1:4" x14ac:dyDescent="0.2">
      <c r="A414" s="92">
        <v>245</v>
      </c>
      <c r="B414" s="93">
        <v>1013</v>
      </c>
      <c r="C414" s="94" t="s">
        <v>263</v>
      </c>
      <c r="D414" s="95">
        <v>1</v>
      </c>
    </row>
    <row r="415" spans="1:4" x14ac:dyDescent="0.2">
      <c r="A415" s="92">
        <v>246</v>
      </c>
      <c r="B415" s="93">
        <v>160</v>
      </c>
      <c r="C415" s="94" t="s">
        <v>265</v>
      </c>
      <c r="D415" s="95">
        <v>2</v>
      </c>
    </row>
    <row r="416" spans="1:4" x14ac:dyDescent="0.2">
      <c r="A416" s="92">
        <v>246</v>
      </c>
      <c r="B416" s="93">
        <v>276</v>
      </c>
      <c r="C416" s="94" t="s">
        <v>265</v>
      </c>
      <c r="D416" s="95">
        <v>1</v>
      </c>
    </row>
    <row r="417" spans="1:4" x14ac:dyDescent="0.2">
      <c r="A417" s="92">
        <v>246</v>
      </c>
      <c r="B417" s="93">
        <v>277</v>
      </c>
      <c r="C417" s="94" t="s">
        <v>265</v>
      </c>
      <c r="D417" s="95">
        <v>1</v>
      </c>
    </row>
    <row r="418" spans="1:4" x14ac:dyDescent="0.2">
      <c r="A418" s="92">
        <v>247</v>
      </c>
      <c r="B418" s="93">
        <v>1288</v>
      </c>
      <c r="C418" s="94" t="s">
        <v>263</v>
      </c>
      <c r="D418" s="95">
        <v>1</v>
      </c>
    </row>
    <row r="419" spans="1:4" x14ac:dyDescent="0.2">
      <c r="A419" s="92">
        <v>247</v>
      </c>
      <c r="B419" s="93">
        <v>1289</v>
      </c>
      <c r="C419" s="94" t="s">
        <v>263</v>
      </c>
      <c r="D419" s="95">
        <v>2</v>
      </c>
    </row>
    <row r="420" spans="1:4" x14ac:dyDescent="0.2">
      <c r="A420" s="92">
        <v>248</v>
      </c>
      <c r="B420" s="93">
        <v>1174</v>
      </c>
      <c r="C420" s="94" t="s">
        <v>250</v>
      </c>
      <c r="D420" s="95">
        <v>1</v>
      </c>
    </row>
    <row r="421" spans="1:4" x14ac:dyDescent="0.2">
      <c r="A421" s="92">
        <v>248</v>
      </c>
      <c r="B421" s="93">
        <v>1175</v>
      </c>
      <c r="C421" s="94" t="s">
        <v>250</v>
      </c>
      <c r="D421" s="95">
        <v>2</v>
      </c>
    </row>
    <row r="422" spans="1:4" x14ac:dyDescent="0.2">
      <c r="A422" s="92">
        <v>249</v>
      </c>
      <c r="B422" s="93">
        <v>1351</v>
      </c>
      <c r="C422" s="94" t="s">
        <v>263</v>
      </c>
      <c r="D422" s="95">
        <v>2</v>
      </c>
    </row>
    <row r="423" spans="1:4" x14ac:dyDescent="0.2">
      <c r="A423" s="92">
        <v>249</v>
      </c>
      <c r="B423" s="93">
        <v>1352</v>
      </c>
      <c r="C423" s="94" t="s">
        <v>263</v>
      </c>
      <c r="D423" s="95">
        <v>1</v>
      </c>
    </row>
    <row r="424" spans="1:4" x14ac:dyDescent="0.2">
      <c r="A424" s="92">
        <v>250</v>
      </c>
      <c r="B424" s="93">
        <v>206</v>
      </c>
      <c r="C424" s="94" t="s">
        <v>266</v>
      </c>
      <c r="D424" s="95" t="s">
        <v>212</v>
      </c>
    </row>
    <row r="425" spans="1:4" x14ac:dyDescent="0.2">
      <c r="A425" s="92">
        <v>251</v>
      </c>
      <c r="B425" s="93">
        <v>210</v>
      </c>
      <c r="C425" s="94" t="s">
        <v>266</v>
      </c>
      <c r="D425" s="95" t="s">
        <v>212</v>
      </c>
    </row>
    <row r="426" spans="1:4" x14ac:dyDescent="0.2">
      <c r="A426" s="92">
        <v>252</v>
      </c>
      <c r="B426" s="93">
        <v>212</v>
      </c>
      <c r="C426" s="94" t="s">
        <v>266</v>
      </c>
      <c r="D426" s="95" t="s">
        <v>212</v>
      </c>
    </row>
    <row r="427" spans="1:4" x14ac:dyDescent="0.2">
      <c r="A427" s="92">
        <v>253</v>
      </c>
      <c r="B427" s="93">
        <v>1290</v>
      </c>
      <c r="C427" s="94" t="s">
        <v>266</v>
      </c>
      <c r="D427" s="95" t="s">
        <v>212</v>
      </c>
    </row>
    <row r="428" spans="1:4" x14ac:dyDescent="0.2">
      <c r="A428" s="92">
        <v>254</v>
      </c>
      <c r="B428" s="93">
        <v>1316</v>
      </c>
      <c r="C428" s="94" t="s">
        <v>267</v>
      </c>
      <c r="D428" s="95">
        <v>2</v>
      </c>
    </row>
    <row r="429" spans="1:4" x14ac:dyDescent="0.2">
      <c r="A429" s="92">
        <v>254</v>
      </c>
      <c r="B429" s="93">
        <v>1317</v>
      </c>
      <c r="C429" s="94" t="s">
        <v>267</v>
      </c>
      <c r="D429" s="95">
        <v>1</v>
      </c>
    </row>
    <row r="430" spans="1:4" x14ac:dyDescent="0.2">
      <c r="A430" s="92">
        <v>255</v>
      </c>
      <c r="B430" s="93">
        <v>1320</v>
      </c>
      <c r="C430" s="94" t="s">
        <v>268</v>
      </c>
      <c r="D430" s="95">
        <v>2</v>
      </c>
    </row>
    <row r="431" spans="1:4" x14ac:dyDescent="0.2">
      <c r="A431" s="92">
        <v>255</v>
      </c>
      <c r="B431" s="93">
        <v>1321</v>
      </c>
      <c r="C431" s="94" t="s">
        <v>268</v>
      </c>
      <c r="D431" s="95">
        <v>1</v>
      </c>
    </row>
    <row r="432" spans="1:4" x14ac:dyDescent="0.2">
      <c r="A432" s="92">
        <v>257</v>
      </c>
      <c r="B432" s="93">
        <v>57</v>
      </c>
      <c r="C432" s="94" t="s">
        <v>269</v>
      </c>
      <c r="D432" s="95">
        <v>1</v>
      </c>
    </row>
    <row r="433" spans="1:4" x14ac:dyDescent="0.2">
      <c r="A433" s="92">
        <v>257</v>
      </c>
      <c r="B433" s="93">
        <v>196</v>
      </c>
      <c r="C433" s="94" t="s">
        <v>269</v>
      </c>
      <c r="D433" s="95">
        <v>2</v>
      </c>
    </row>
    <row r="434" spans="1:4" x14ac:dyDescent="0.2">
      <c r="A434" s="92">
        <v>258</v>
      </c>
      <c r="B434" s="93">
        <v>56</v>
      </c>
      <c r="C434" s="94" t="s">
        <v>270</v>
      </c>
      <c r="D434" s="95">
        <v>1</v>
      </c>
    </row>
    <row r="435" spans="1:4" x14ac:dyDescent="0.2">
      <c r="A435" s="92">
        <v>258</v>
      </c>
      <c r="B435" s="93">
        <v>195</v>
      </c>
      <c r="C435" s="94" t="s">
        <v>270</v>
      </c>
      <c r="D435" s="95">
        <v>2</v>
      </c>
    </row>
    <row r="436" spans="1:4" x14ac:dyDescent="0.2">
      <c r="A436" s="92">
        <v>259</v>
      </c>
      <c r="B436" s="93">
        <v>94</v>
      </c>
      <c r="C436" s="94" t="s">
        <v>271</v>
      </c>
      <c r="D436" s="95">
        <v>1</v>
      </c>
    </row>
    <row r="437" spans="1:4" x14ac:dyDescent="0.2">
      <c r="A437" s="92">
        <v>259</v>
      </c>
      <c r="B437" s="93">
        <v>167</v>
      </c>
      <c r="C437" s="94" t="s">
        <v>271</v>
      </c>
      <c r="D437" s="95">
        <v>2</v>
      </c>
    </row>
    <row r="438" spans="1:4" x14ac:dyDescent="0.2">
      <c r="A438" s="92">
        <v>260</v>
      </c>
      <c r="B438" s="93">
        <v>59</v>
      </c>
      <c r="C438" s="94" t="s">
        <v>270</v>
      </c>
      <c r="D438" s="95" t="s">
        <v>450</v>
      </c>
    </row>
    <row r="439" spans="1:4" x14ac:dyDescent="0.2">
      <c r="A439" s="92">
        <v>260</v>
      </c>
      <c r="B439" s="93">
        <v>191</v>
      </c>
      <c r="C439" s="94" t="s">
        <v>270</v>
      </c>
      <c r="D439" s="95" t="s">
        <v>450</v>
      </c>
    </row>
    <row r="440" spans="1:4" x14ac:dyDescent="0.2">
      <c r="A440" s="92">
        <v>261</v>
      </c>
      <c r="B440" s="93">
        <v>55</v>
      </c>
      <c r="C440" s="94" t="s">
        <v>270</v>
      </c>
      <c r="D440" s="95">
        <v>1</v>
      </c>
    </row>
    <row r="441" spans="1:4" x14ac:dyDescent="0.2">
      <c r="A441" s="92">
        <v>261</v>
      </c>
      <c r="B441" s="93">
        <v>194</v>
      </c>
      <c r="C441" s="94" t="s">
        <v>270</v>
      </c>
      <c r="D441" s="95" t="s">
        <v>453</v>
      </c>
    </row>
    <row r="442" spans="1:4" x14ac:dyDescent="0.2">
      <c r="A442" s="92">
        <v>262</v>
      </c>
      <c r="B442" s="93">
        <v>57</v>
      </c>
      <c r="C442" s="94" t="s">
        <v>270</v>
      </c>
      <c r="D442" s="95">
        <v>1</v>
      </c>
    </row>
    <row r="443" spans="1:4" x14ac:dyDescent="0.2">
      <c r="A443" s="92">
        <v>262</v>
      </c>
      <c r="B443" s="93">
        <v>196</v>
      </c>
      <c r="C443" s="94" t="s">
        <v>270</v>
      </c>
      <c r="D443" s="95" t="s">
        <v>455</v>
      </c>
    </row>
    <row r="444" spans="1:4" x14ac:dyDescent="0.2">
      <c r="A444" s="92">
        <v>263</v>
      </c>
      <c r="B444" s="93">
        <v>1010</v>
      </c>
      <c r="C444" s="94" t="s">
        <v>270</v>
      </c>
      <c r="D444" s="95">
        <v>2</v>
      </c>
    </row>
    <row r="445" spans="1:4" x14ac:dyDescent="0.2">
      <c r="A445" s="92">
        <v>263</v>
      </c>
      <c r="B445" s="93">
        <v>1011</v>
      </c>
      <c r="C445" s="94" t="s">
        <v>270</v>
      </c>
      <c r="D445" s="95">
        <v>1</v>
      </c>
    </row>
    <row r="446" spans="1:4" x14ac:dyDescent="0.2">
      <c r="A446" s="92">
        <v>264</v>
      </c>
      <c r="B446" s="93">
        <v>1069</v>
      </c>
      <c r="C446" s="94" t="s">
        <v>270</v>
      </c>
      <c r="D446" s="95">
        <v>1</v>
      </c>
    </row>
    <row r="447" spans="1:4" x14ac:dyDescent="0.2">
      <c r="A447" s="92">
        <v>264</v>
      </c>
      <c r="B447" s="93">
        <v>1070</v>
      </c>
      <c r="C447" s="94" t="s">
        <v>270</v>
      </c>
      <c r="D447" s="95">
        <v>2</v>
      </c>
    </row>
    <row r="448" spans="1:4" x14ac:dyDescent="0.2">
      <c r="A448" s="92">
        <v>265</v>
      </c>
      <c r="B448" s="93">
        <v>190</v>
      </c>
      <c r="C448" s="94" t="s">
        <v>272</v>
      </c>
      <c r="D448" s="95" t="s">
        <v>452</v>
      </c>
    </row>
    <row r="449" spans="1:4" x14ac:dyDescent="0.2">
      <c r="A449" s="92">
        <v>266</v>
      </c>
      <c r="B449" s="93">
        <v>191</v>
      </c>
      <c r="C449" s="94" t="s">
        <v>272</v>
      </c>
      <c r="D449" s="95" t="s">
        <v>212</v>
      </c>
    </row>
    <row r="450" spans="1:4" x14ac:dyDescent="0.2">
      <c r="A450" s="92">
        <v>267</v>
      </c>
      <c r="B450" s="93">
        <v>192</v>
      </c>
      <c r="C450" s="94" t="s">
        <v>272</v>
      </c>
      <c r="D450" s="95" t="s">
        <v>212</v>
      </c>
    </row>
    <row r="451" spans="1:4" x14ac:dyDescent="0.2">
      <c r="A451" s="92">
        <v>268</v>
      </c>
      <c r="B451" s="93">
        <v>193</v>
      </c>
      <c r="C451" s="94" t="s">
        <v>272</v>
      </c>
      <c r="D451" s="95" t="s">
        <v>452</v>
      </c>
    </row>
    <row r="452" spans="1:4" x14ac:dyDescent="0.2">
      <c r="A452" s="92">
        <v>269</v>
      </c>
      <c r="B452" s="93">
        <v>194</v>
      </c>
      <c r="C452" s="94" t="s">
        <v>272</v>
      </c>
      <c r="D452" s="95" t="s">
        <v>212</v>
      </c>
    </row>
    <row r="453" spans="1:4" x14ac:dyDescent="0.2">
      <c r="A453" s="92">
        <v>270</v>
      </c>
      <c r="B453" s="93">
        <v>196</v>
      </c>
      <c r="C453" s="94" t="s">
        <v>272</v>
      </c>
      <c r="D453" s="95" t="s">
        <v>452</v>
      </c>
    </row>
    <row r="454" spans="1:4" x14ac:dyDescent="0.2">
      <c r="A454" s="92">
        <v>271</v>
      </c>
      <c r="B454" s="93">
        <v>1088</v>
      </c>
      <c r="C454" s="94" t="s">
        <v>272</v>
      </c>
      <c r="D454" s="95" t="s">
        <v>212</v>
      </c>
    </row>
    <row r="455" spans="1:4" x14ac:dyDescent="0.2">
      <c r="A455" s="92">
        <v>272</v>
      </c>
      <c r="B455" s="93">
        <v>1089</v>
      </c>
      <c r="C455" s="94" t="s">
        <v>272</v>
      </c>
      <c r="D455" s="95" t="s">
        <v>212</v>
      </c>
    </row>
    <row r="456" spans="1:4" x14ac:dyDescent="0.2">
      <c r="A456" s="92">
        <v>273</v>
      </c>
      <c r="B456" s="93">
        <v>1090</v>
      </c>
      <c r="C456" s="94" t="s">
        <v>272</v>
      </c>
      <c r="D456" s="95" t="s">
        <v>212</v>
      </c>
    </row>
    <row r="457" spans="1:4" x14ac:dyDescent="0.2">
      <c r="A457" s="92">
        <v>274</v>
      </c>
      <c r="B457" s="93">
        <v>1115</v>
      </c>
      <c r="C457" s="94" t="s">
        <v>272</v>
      </c>
      <c r="D457" s="95" t="s">
        <v>212</v>
      </c>
    </row>
    <row r="458" spans="1:4" x14ac:dyDescent="0.2">
      <c r="A458" s="92">
        <v>276</v>
      </c>
      <c r="B458" s="93">
        <v>1347</v>
      </c>
      <c r="C458" s="94" t="s">
        <v>272</v>
      </c>
      <c r="D458" s="95" t="s">
        <v>212</v>
      </c>
    </row>
    <row r="459" spans="1:4" x14ac:dyDescent="0.2">
      <c r="A459" s="92">
        <v>277</v>
      </c>
      <c r="B459" s="93">
        <v>52</v>
      </c>
      <c r="C459" s="94" t="s">
        <v>273</v>
      </c>
      <c r="D459" s="95" t="s">
        <v>212</v>
      </c>
    </row>
    <row r="460" spans="1:4" x14ac:dyDescent="0.2">
      <c r="A460" s="92">
        <v>278</v>
      </c>
      <c r="B460" s="93">
        <v>105</v>
      </c>
      <c r="C460" s="94" t="s">
        <v>274</v>
      </c>
      <c r="D460" s="95" t="s">
        <v>212</v>
      </c>
    </row>
    <row r="461" spans="1:4" x14ac:dyDescent="0.2">
      <c r="A461" s="92">
        <v>279</v>
      </c>
      <c r="B461" s="93">
        <v>16</v>
      </c>
      <c r="C461" s="94" t="s">
        <v>275</v>
      </c>
      <c r="D461" s="95" t="s">
        <v>212</v>
      </c>
    </row>
    <row r="462" spans="1:4" x14ac:dyDescent="0.2">
      <c r="A462" s="92">
        <v>280</v>
      </c>
      <c r="B462" s="93">
        <v>170</v>
      </c>
      <c r="C462" s="94" t="s">
        <v>276</v>
      </c>
      <c r="D462" s="95" t="s">
        <v>450</v>
      </c>
    </row>
    <row r="463" spans="1:4" x14ac:dyDescent="0.2">
      <c r="A463" s="92">
        <v>281</v>
      </c>
      <c r="B463" s="93">
        <v>11</v>
      </c>
      <c r="C463" s="94" t="s">
        <v>277</v>
      </c>
      <c r="D463" s="95">
        <v>2</v>
      </c>
    </row>
    <row r="464" spans="1:4" x14ac:dyDescent="0.2">
      <c r="A464" s="92">
        <v>281</v>
      </c>
      <c r="B464" s="93">
        <v>95</v>
      </c>
      <c r="C464" s="94" t="s">
        <v>277</v>
      </c>
      <c r="D464" s="95">
        <v>1</v>
      </c>
    </row>
    <row r="465" spans="1:4" x14ac:dyDescent="0.2">
      <c r="A465" s="92">
        <v>283</v>
      </c>
      <c r="B465" s="93">
        <v>1016</v>
      </c>
      <c r="C465" s="94" t="s">
        <v>278</v>
      </c>
      <c r="D465" s="95">
        <v>1</v>
      </c>
    </row>
    <row r="466" spans="1:4" x14ac:dyDescent="0.2">
      <c r="A466" s="92">
        <v>283</v>
      </c>
      <c r="B466" s="93">
        <v>1017</v>
      </c>
      <c r="C466" s="94" t="s">
        <v>278</v>
      </c>
      <c r="D466" s="95">
        <v>2</v>
      </c>
    </row>
    <row r="467" spans="1:4" x14ac:dyDescent="0.2">
      <c r="A467" s="92">
        <v>284</v>
      </c>
      <c r="B467" s="93">
        <v>177</v>
      </c>
      <c r="C467" s="94" t="s">
        <v>219</v>
      </c>
      <c r="D467" s="95" t="s">
        <v>212</v>
      </c>
    </row>
    <row r="468" spans="1:4" x14ac:dyDescent="0.2">
      <c r="A468" s="92">
        <v>285</v>
      </c>
      <c r="B468" s="93">
        <v>178</v>
      </c>
      <c r="C468" s="94" t="s">
        <v>219</v>
      </c>
      <c r="D468" s="95" t="s">
        <v>450</v>
      </c>
    </row>
    <row r="469" spans="1:4" x14ac:dyDescent="0.2">
      <c r="A469" s="92">
        <v>286</v>
      </c>
      <c r="B469" s="93">
        <v>103</v>
      </c>
      <c r="C469" s="94" t="s">
        <v>279</v>
      </c>
      <c r="D469" s="95" t="s">
        <v>212</v>
      </c>
    </row>
    <row r="470" spans="1:4" x14ac:dyDescent="0.2">
      <c r="A470" s="92">
        <v>287</v>
      </c>
      <c r="B470" s="93">
        <v>1364</v>
      </c>
      <c r="C470" s="94" t="s">
        <v>280</v>
      </c>
      <c r="D470" s="95" t="s">
        <v>212</v>
      </c>
    </row>
    <row r="471" spans="1:4" x14ac:dyDescent="0.2">
      <c r="A471" s="92">
        <v>287</v>
      </c>
      <c r="B471" s="93">
        <v>1402</v>
      </c>
      <c r="C471" s="94" t="s">
        <v>280</v>
      </c>
      <c r="D471" s="95" t="s">
        <v>212</v>
      </c>
    </row>
    <row r="472" spans="1:4" x14ac:dyDescent="0.2">
      <c r="A472" s="92">
        <v>288</v>
      </c>
      <c r="B472" s="93">
        <v>1036</v>
      </c>
      <c r="C472" s="94" t="s">
        <v>281</v>
      </c>
      <c r="D472" s="95" t="s">
        <v>212</v>
      </c>
    </row>
    <row r="473" spans="1:4" x14ac:dyDescent="0.2">
      <c r="A473" s="92">
        <v>289</v>
      </c>
      <c r="B473" s="93">
        <v>1041</v>
      </c>
      <c r="C473" s="94" t="s">
        <v>281</v>
      </c>
      <c r="D473" s="95" t="s">
        <v>212</v>
      </c>
    </row>
    <row r="474" spans="1:4" x14ac:dyDescent="0.2">
      <c r="A474" s="92">
        <v>290</v>
      </c>
      <c r="B474" s="93">
        <v>1050</v>
      </c>
      <c r="C474" s="94" t="s">
        <v>281</v>
      </c>
      <c r="D474" s="95" t="s">
        <v>212</v>
      </c>
    </row>
    <row r="475" spans="1:4" x14ac:dyDescent="0.2">
      <c r="A475" s="92">
        <v>291</v>
      </c>
      <c r="B475" s="93">
        <v>1051</v>
      </c>
      <c r="C475" s="94" t="s">
        <v>281</v>
      </c>
      <c r="D475" s="95" t="s">
        <v>212</v>
      </c>
    </row>
    <row r="476" spans="1:4" x14ac:dyDescent="0.2">
      <c r="A476" s="92">
        <v>292</v>
      </c>
      <c r="B476" s="93">
        <v>1052</v>
      </c>
      <c r="C476" s="94" t="s">
        <v>281</v>
      </c>
      <c r="D476" s="95" t="s">
        <v>212</v>
      </c>
    </row>
    <row r="477" spans="1:4" x14ac:dyDescent="0.2">
      <c r="A477" s="92">
        <v>297</v>
      </c>
      <c r="B477" s="93">
        <v>1367</v>
      </c>
      <c r="C477" s="94" t="s">
        <v>281</v>
      </c>
      <c r="D477" s="95" t="s">
        <v>212</v>
      </c>
    </row>
    <row r="478" spans="1:4" x14ac:dyDescent="0.2">
      <c r="A478" s="92">
        <v>298</v>
      </c>
      <c r="B478" s="93">
        <v>1368</v>
      </c>
      <c r="C478" s="94" t="s">
        <v>281</v>
      </c>
      <c r="D478" s="95" t="s">
        <v>212</v>
      </c>
    </row>
    <row r="479" spans="1:4" x14ac:dyDescent="0.2">
      <c r="A479" s="92">
        <v>299</v>
      </c>
      <c r="B479" s="93">
        <v>1053</v>
      </c>
      <c r="C479" s="94" t="s">
        <v>281</v>
      </c>
      <c r="D479" s="95" t="s">
        <v>212</v>
      </c>
    </row>
    <row r="480" spans="1:4" x14ac:dyDescent="0.2">
      <c r="A480" s="92">
        <v>300</v>
      </c>
      <c r="B480" s="93">
        <v>1080</v>
      </c>
      <c r="C480" s="94" t="s">
        <v>282</v>
      </c>
      <c r="D480" s="95">
        <v>1</v>
      </c>
    </row>
    <row r="481" spans="1:4" x14ac:dyDescent="0.2">
      <c r="A481" s="92">
        <v>300</v>
      </c>
      <c r="B481" s="93">
        <v>1081</v>
      </c>
      <c r="C481" s="94" t="s">
        <v>282</v>
      </c>
      <c r="D481" s="95">
        <v>1</v>
      </c>
    </row>
    <row r="482" spans="1:4" x14ac:dyDescent="0.2">
      <c r="A482" s="92">
        <v>301</v>
      </c>
      <c r="B482" s="93">
        <v>1095</v>
      </c>
      <c r="C482" s="94" t="s">
        <v>283</v>
      </c>
      <c r="D482" s="95">
        <v>1</v>
      </c>
    </row>
    <row r="483" spans="1:4" x14ac:dyDescent="0.2">
      <c r="A483" s="92">
        <v>301</v>
      </c>
      <c r="B483" s="93">
        <v>1096</v>
      </c>
      <c r="C483" s="94" t="s">
        <v>283</v>
      </c>
      <c r="D483" s="95">
        <v>1</v>
      </c>
    </row>
    <row r="484" spans="1:4" x14ac:dyDescent="0.2">
      <c r="A484" s="92">
        <v>302</v>
      </c>
      <c r="B484" s="93">
        <v>1101</v>
      </c>
      <c r="C484" s="94" t="s">
        <v>284</v>
      </c>
      <c r="D484" s="95">
        <v>1</v>
      </c>
    </row>
    <row r="485" spans="1:4" x14ac:dyDescent="0.2">
      <c r="A485" s="92">
        <v>302</v>
      </c>
      <c r="B485" s="93">
        <v>1102</v>
      </c>
      <c r="C485" s="94" t="s">
        <v>284</v>
      </c>
      <c r="D485" s="95">
        <v>1</v>
      </c>
    </row>
    <row r="486" spans="1:4" x14ac:dyDescent="0.2">
      <c r="A486" s="92">
        <v>303</v>
      </c>
      <c r="B486" s="93">
        <v>1054</v>
      </c>
      <c r="C486" s="94" t="s">
        <v>281</v>
      </c>
      <c r="D486" s="95" t="s">
        <v>212</v>
      </c>
    </row>
    <row r="487" spans="1:4" x14ac:dyDescent="0.2">
      <c r="A487" s="92">
        <v>304</v>
      </c>
      <c r="B487" s="93">
        <v>1083</v>
      </c>
      <c r="C487" s="94" t="s">
        <v>281</v>
      </c>
      <c r="D487" s="95" t="s">
        <v>212</v>
      </c>
    </row>
    <row r="488" spans="1:4" x14ac:dyDescent="0.2">
      <c r="A488" s="92">
        <v>305</v>
      </c>
      <c r="B488" s="93">
        <v>1084</v>
      </c>
      <c r="C488" s="94" t="s">
        <v>285</v>
      </c>
      <c r="D488" s="95">
        <v>1</v>
      </c>
    </row>
    <row r="489" spans="1:4" x14ac:dyDescent="0.2">
      <c r="A489" s="92">
        <v>305</v>
      </c>
      <c r="B489" s="93">
        <v>1085</v>
      </c>
      <c r="C489" s="94" t="s">
        <v>285</v>
      </c>
      <c r="D489" s="95">
        <v>2</v>
      </c>
    </row>
    <row r="490" spans="1:4" x14ac:dyDescent="0.2">
      <c r="A490" s="92">
        <v>306</v>
      </c>
      <c r="B490" s="93">
        <v>1086</v>
      </c>
      <c r="C490" s="94" t="s">
        <v>285</v>
      </c>
      <c r="D490" s="95">
        <v>1</v>
      </c>
    </row>
    <row r="491" spans="1:4" x14ac:dyDescent="0.2">
      <c r="A491" s="92">
        <v>306</v>
      </c>
      <c r="B491" s="93">
        <v>1087</v>
      </c>
      <c r="C491" s="94" t="s">
        <v>285</v>
      </c>
      <c r="D491" s="95">
        <v>2</v>
      </c>
    </row>
    <row r="492" spans="1:4" x14ac:dyDescent="0.2">
      <c r="A492" s="92">
        <v>307</v>
      </c>
      <c r="B492" s="93">
        <v>1091</v>
      </c>
      <c r="C492" s="94" t="s">
        <v>285</v>
      </c>
      <c r="D492" s="95">
        <v>1</v>
      </c>
    </row>
    <row r="493" spans="1:4" x14ac:dyDescent="0.2">
      <c r="A493" s="92">
        <v>307</v>
      </c>
      <c r="B493" s="93">
        <v>1092</v>
      </c>
      <c r="C493" s="94" t="s">
        <v>285</v>
      </c>
      <c r="D493" s="95">
        <v>2</v>
      </c>
    </row>
    <row r="494" spans="1:4" x14ac:dyDescent="0.2">
      <c r="A494" s="92">
        <v>308</v>
      </c>
      <c r="B494" s="93">
        <v>1093</v>
      </c>
      <c r="C494" s="94" t="s">
        <v>285</v>
      </c>
      <c r="D494" s="95">
        <v>1</v>
      </c>
    </row>
    <row r="495" spans="1:4" x14ac:dyDescent="0.2">
      <c r="A495" s="92">
        <v>308</v>
      </c>
      <c r="B495" s="93">
        <v>1094</v>
      </c>
      <c r="C495" s="94" t="s">
        <v>285</v>
      </c>
      <c r="D495" s="95">
        <v>2</v>
      </c>
    </row>
    <row r="496" spans="1:4" x14ac:dyDescent="0.2">
      <c r="A496" s="92">
        <v>309</v>
      </c>
      <c r="B496" s="93">
        <v>1098</v>
      </c>
      <c r="C496" s="94" t="s">
        <v>286</v>
      </c>
      <c r="D496" s="95">
        <v>1</v>
      </c>
    </row>
    <row r="497" spans="1:4" x14ac:dyDescent="0.2">
      <c r="A497" s="92">
        <v>309</v>
      </c>
      <c r="B497" s="93">
        <v>1099</v>
      </c>
      <c r="C497" s="94" t="s">
        <v>286</v>
      </c>
      <c r="D497" s="95">
        <v>1</v>
      </c>
    </row>
    <row r="498" spans="1:4" x14ac:dyDescent="0.2">
      <c r="A498" s="92">
        <v>310</v>
      </c>
      <c r="B498" s="93">
        <v>1155</v>
      </c>
      <c r="C498" s="94" t="s">
        <v>287</v>
      </c>
      <c r="D498" s="95">
        <v>2</v>
      </c>
    </row>
    <row r="499" spans="1:4" x14ac:dyDescent="0.2">
      <c r="A499" s="92">
        <v>310</v>
      </c>
      <c r="B499" s="93">
        <v>1156</v>
      </c>
      <c r="C499" s="94" t="s">
        <v>287</v>
      </c>
      <c r="D499" s="95">
        <v>1</v>
      </c>
    </row>
    <row r="500" spans="1:4" x14ac:dyDescent="0.2">
      <c r="A500" s="92">
        <v>312</v>
      </c>
      <c r="B500" s="93">
        <v>1154</v>
      </c>
      <c r="C500" s="94" t="s">
        <v>288</v>
      </c>
      <c r="D500" s="95">
        <v>2</v>
      </c>
    </row>
    <row r="501" spans="1:4" x14ac:dyDescent="0.2">
      <c r="A501" s="92">
        <v>313</v>
      </c>
      <c r="B501" s="93">
        <v>1006</v>
      </c>
      <c r="C501" s="94" t="s">
        <v>289</v>
      </c>
      <c r="D501" s="95" t="s">
        <v>212</v>
      </c>
    </row>
    <row r="502" spans="1:4" x14ac:dyDescent="0.2">
      <c r="A502" s="92">
        <v>314</v>
      </c>
      <c r="B502" s="93">
        <v>104</v>
      </c>
      <c r="C502" s="94" t="s">
        <v>290</v>
      </c>
      <c r="D502" s="95" t="s">
        <v>450</v>
      </c>
    </row>
    <row r="503" spans="1:4" x14ac:dyDescent="0.2">
      <c r="A503" s="92">
        <v>315</v>
      </c>
      <c r="B503" s="93">
        <v>178</v>
      </c>
      <c r="C503" s="94" t="s">
        <v>291</v>
      </c>
      <c r="D503" s="95" t="s">
        <v>450</v>
      </c>
    </row>
    <row r="504" spans="1:4" x14ac:dyDescent="0.2">
      <c r="A504" s="92">
        <v>315</v>
      </c>
      <c r="B504" s="93">
        <v>227</v>
      </c>
      <c r="C504" s="94" t="s">
        <v>291</v>
      </c>
      <c r="D504" s="95" t="s">
        <v>450</v>
      </c>
    </row>
    <row r="505" spans="1:4" x14ac:dyDescent="0.2">
      <c r="A505" s="92">
        <v>316</v>
      </c>
      <c r="B505" s="93">
        <v>53</v>
      </c>
      <c r="C505" s="94" t="s">
        <v>292</v>
      </c>
      <c r="D505" s="95">
        <v>2</v>
      </c>
    </row>
    <row r="506" spans="1:4" x14ac:dyDescent="0.2">
      <c r="A506" s="92">
        <v>316</v>
      </c>
      <c r="B506" s="93">
        <v>198</v>
      </c>
      <c r="C506" s="94" t="s">
        <v>292</v>
      </c>
      <c r="D506" s="95">
        <v>1</v>
      </c>
    </row>
    <row r="507" spans="1:4" x14ac:dyDescent="0.2">
      <c r="A507" s="92">
        <v>317</v>
      </c>
      <c r="B507" s="93">
        <v>70</v>
      </c>
      <c r="C507" s="94" t="s">
        <v>292</v>
      </c>
      <c r="D507" s="95" t="s">
        <v>455</v>
      </c>
    </row>
    <row r="508" spans="1:4" x14ac:dyDescent="0.2">
      <c r="A508" s="92">
        <v>317</v>
      </c>
      <c r="B508" s="93">
        <v>183</v>
      </c>
      <c r="C508" s="94" t="s">
        <v>292</v>
      </c>
      <c r="D508" s="95" t="s">
        <v>456</v>
      </c>
    </row>
    <row r="509" spans="1:4" x14ac:dyDescent="0.2">
      <c r="A509" s="92">
        <v>318</v>
      </c>
      <c r="B509" s="93">
        <v>74</v>
      </c>
      <c r="C509" s="94" t="s">
        <v>292</v>
      </c>
      <c r="D509" s="95">
        <v>1</v>
      </c>
    </row>
    <row r="510" spans="1:4" x14ac:dyDescent="0.2">
      <c r="A510" s="92">
        <v>318</v>
      </c>
      <c r="B510" s="93">
        <v>180</v>
      </c>
      <c r="C510" s="94" t="s">
        <v>292</v>
      </c>
      <c r="D510" s="95">
        <v>1</v>
      </c>
    </row>
    <row r="511" spans="1:4" x14ac:dyDescent="0.2">
      <c r="A511" s="92">
        <v>319</v>
      </c>
      <c r="B511" s="93">
        <v>71</v>
      </c>
      <c r="C511" s="94" t="s">
        <v>293</v>
      </c>
      <c r="D511" s="95" t="s">
        <v>459</v>
      </c>
    </row>
    <row r="512" spans="1:4" x14ac:dyDescent="0.2">
      <c r="A512" s="92">
        <v>319</v>
      </c>
      <c r="B512" s="93">
        <v>183</v>
      </c>
      <c r="C512" s="94" t="s">
        <v>293</v>
      </c>
      <c r="D512" s="95" t="s">
        <v>457</v>
      </c>
    </row>
    <row r="513" spans="1:4" x14ac:dyDescent="0.2">
      <c r="A513" s="92">
        <v>320</v>
      </c>
      <c r="B513" s="93">
        <v>72</v>
      </c>
      <c r="C513" s="94" t="s">
        <v>292</v>
      </c>
      <c r="D513" s="95">
        <v>2</v>
      </c>
    </row>
    <row r="514" spans="1:4" x14ac:dyDescent="0.2">
      <c r="A514" s="92">
        <v>320</v>
      </c>
      <c r="B514" s="93">
        <v>184</v>
      </c>
      <c r="C514" s="94" t="s">
        <v>292</v>
      </c>
      <c r="D514" s="95">
        <v>1</v>
      </c>
    </row>
    <row r="515" spans="1:4" x14ac:dyDescent="0.2">
      <c r="A515" s="92">
        <v>321</v>
      </c>
      <c r="B515" s="93">
        <v>1004</v>
      </c>
      <c r="C515" s="94" t="s">
        <v>292</v>
      </c>
      <c r="D515" s="95">
        <v>1</v>
      </c>
    </row>
    <row r="516" spans="1:4" x14ac:dyDescent="0.2">
      <c r="A516" s="92">
        <v>321</v>
      </c>
      <c r="B516" s="93">
        <v>1005</v>
      </c>
      <c r="C516" s="94" t="s">
        <v>292</v>
      </c>
      <c r="D516" s="95">
        <v>1</v>
      </c>
    </row>
    <row r="517" spans="1:4" x14ac:dyDescent="0.2">
      <c r="A517" s="92">
        <v>322</v>
      </c>
      <c r="B517" s="93">
        <v>1073</v>
      </c>
      <c r="C517" s="94" t="s">
        <v>292</v>
      </c>
      <c r="D517" s="95">
        <v>1</v>
      </c>
    </row>
    <row r="518" spans="1:4" x14ac:dyDescent="0.2">
      <c r="A518" s="92">
        <v>322</v>
      </c>
      <c r="B518" s="93">
        <v>1074</v>
      </c>
      <c r="C518" s="94" t="s">
        <v>292</v>
      </c>
      <c r="D518" s="95">
        <v>1</v>
      </c>
    </row>
    <row r="519" spans="1:4" x14ac:dyDescent="0.2">
      <c r="A519" s="92">
        <v>323</v>
      </c>
      <c r="B519" s="93">
        <v>1284</v>
      </c>
      <c r="C519" s="94" t="s">
        <v>292</v>
      </c>
      <c r="D519" s="95">
        <v>1</v>
      </c>
    </row>
    <row r="520" spans="1:4" x14ac:dyDescent="0.2">
      <c r="A520" s="92">
        <v>323</v>
      </c>
      <c r="B520" s="93">
        <v>1285</v>
      </c>
      <c r="C520" s="94" t="s">
        <v>292</v>
      </c>
      <c r="D520" s="95" t="s">
        <v>458</v>
      </c>
    </row>
    <row r="521" spans="1:4" x14ac:dyDescent="0.2">
      <c r="A521" s="92">
        <v>324</v>
      </c>
      <c r="B521" s="93">
        <v>1007</v>
      </c>
      <c r="C521" s="94" t="s">
        <v>294</v>
      </c>
      <c r="D521" s="95">
        <v>1</v>
      </c>
    </row>
    <row r="522" spans="1:4" x14ac:dyDescent="0.2">
      <c r="A522" s="92">
        <v>325</v>
      </c>
      <c r="B522" s="93">
        <v>183</v>
      </c>
      <c r="C522" s="94" t="s">
        <v>295</v>
      </c>
      <c r="D522" s="95">
        <v>1</v>
      </c>
    </row>
    <row r="523" spans="1:4" x14ac:dyDescent="0.2">
      <c r="A523" s="92">
        <v>325</v>
      </c>
      <c r="B523" s="93">
        <v>186</v>
      </c>
      <c r="C523" s="94" t="s">
        <v>295</v>
      </c>
      <c r="D523" s="95">
        <v>1</v>
      </c>
    </row>
    <row r="524" spans="1:4" x14ac:dyDescent="0.2">
      <c r="A524" s="92">
        <v>325</v>
      </c>
      <c r="B524" s="93">
        <v>206</v>
      </c>
      <c r="C524" s="94" t="s">
        <v>295</v>
      </c>
      <c r="D524" s="95">
        <v>2</v>
      </c>
    </row>
    <row r="525" spans="1:4" x14ac:dyDescent="0.2">
      <c r="A525" s="92">
        <v>326</v>
      </c>
      <c r="B525" s="93">
        <v>184</v>
      </c>
      <c r="C525" s="94" t="s">
        <v>295</v>
      </c>
      <c r="D525" s="95">
        <v>1</v>
      </c>
    </row>
    <row r="526" spans="1:4" x14ac:dyDescent="0.2">
      <c r="A526" s="92">
        <v>326</v>
      </c>
      <c r="B526" s="93">
        <v>187</v>
      </c>
      <c r="C526" s="94" t="s">
        <v>295</v>
      </c>
      <c r="D526" s="95" t="s">
        <v>455</v>
      </c>
    </row>
    <row r="527" spans="1:4" x14ac:dyDescent="0.2">
      <c r="A527" s="92">
        <v>326</v>
      </c>
      <c r="B527" s="93">
        <v>210</v>
      </c>
      <c r="C527" s="94" t="s">
        <v>295</v>
      </c>
      <c r="D527" s="95" t="s">
        <v>455</v>
      </c>
    </row>
    <row r="528" spans="1:4" x14ac:dyDescent="0.2">
      <c r="A528" s="92">
        <v>327</v>
      </c>
      <c r="B528" s="93">
        <v>135</v>
      </c>
      <c r="C528" s="94" t="s">
        <v>295</v>
      </c>
      <c r="D528" s="95">
        <v>1</v>
      </c>
    </row>
    <row r="529" spans="1:4" x14ac:dyDescent="0.2">
      <c r="A529" s="92">
        <v>327</v>
      </c>
      <c r="B529" s="93">
        <v>198</v>
      </c>
      <c r="C529" s="94" t="s">
        <v>295</v>
      </c>
      <c r="D529" s="95">
        <v>1</v>
      </c>
    </row>
    <row r="530" spans="1:4" x14ac:dyDescent="0.2">
      <c r="A530" s="92">
        <v>327</v>
      </c>
      <c r="B530" s="93">
        <v>222</v>
      </c>
      <c r="C530" s="94" t="s">
        <v>295</v>
      </c>
      <c r="D530" s="95">
        <v>2</v>
      </c>
    </row>
    <row r="531" spans="1:4" x14ac:dyDescent="0.2">
      <c r="A531" s="92">
        <v>328</v>
      </c>
      <c r="B531" s="93">
        <v>1022</v>
      </c>
      <c r="C531" s="94" t="s">
        <v>295</v>
      </c>
      <c r="D531" s="95">
        <v>1</v>
      </c>
    </row>
    <row r="532" spans="1:4" x14ac:dyDescent="0.2">
      <c r="A532" s="92">
        <v>328</v>
      </c>
      <c r="B532" s="93">
        <v>1023</v>
      </c>
      <c r="C532" s="94" t="s">
        <v>295</v>
      </c>
      <c r="D532" s="95">
        <v>2</v>
      </c>
    </row>
    <row r="533" spans="1:4" x14ac:dyDescent="0.2">
      <c r="A533" s="92">
        <v>328</v>
      </c>
      <c r="B533" s="93">
        <v>1024</v>
      </c>
      <c r="C533" s="94" t="s">
        <v>295</v>
      </c>
      <c r="D533" s="95">
        <v>1</v>
      </c>
    </row>
    <row r="534" spans="1:4" x14ac:dyDescent="0.2">
      <c r="A534" s="92">
        <v>329</v>
      </c>
      <c r="B534" s="93">
        <v>1027</v>
      </c>
      <c r="C534" s="94" t="s">
        <v>295</v>
      </c>
      <c r="D534" s="95">
        <v>1</v>
      </c>
    </row>
    <row r="535" spans="1:4" x14ac:dyDescent="0.2">
      <c r="A535" s="92">
        <v>329</v>
      </c>
      <c r="B535" s="93">
        <v>1028</v>
      </c>
      <c r="C535" s="94" t="s">
        <v>295</v>
      </c>
      <c r="D535" s="95">
        <v>2</v>
      </c>
    </row>
    <row r="536" spans="1:4" x14ac:dyDescent="0.2">
      <c r="A536" s="92">
        <v>329</v>
      </c>
      <c r="B536" s="93">
        <v>1029</v>
      </c>
      <c r="C536" s="94" t="s">
        <v>295</v>
      </c>
      <c r="D536" s="95">
        <v>1</v>
      </c>
    </row>
    <row r="537" spans="1:4" x14ac:dyDescent="0.2">
      <c r="A537" s="92">
        <v>330</v>
      </c>
      <c r="B537" s="93">
        <v>1075</v>
      </c>
      <c r="C537" s="94" t="s">
        <v>295</v>
      </c>
      <c r="D537" s="95">
        <v>2</v>
      </c>
    </row>
    <row r="538" spans="1:4" x14ac:dyDescent="0.2">
      <c r="A538" s="92">
        <v>330</v>
      </c>
      <c r="B538" s="93">
        <v>1076</v>
      </c>
      <c r="C538" s="94" t="s">
        <v>295</v>
      </c>
      <c r="D538" s="95">
        <v>1</v>
      </c>
    </row>
    <row r="539" spans="1:4" x14ac:dyDescent="0.2">
      <c r="A539" s="92">
        <v>330</v>
      </c>
      <c r="B539" s="93">
        <v>1077</v>
      </c>
      <c r="C539" s="94" t="s">
        <v>295</v>
      </c>
      <c r="D539" s="95">
        <v>2</v>
      </c>
    </row>
    <row r="540" spans="1:4" x14ac:dyDescent="0.2">
      <c r="A540" s="92">
        <v>331</v>
      </c>
      <c r="B540" s="93">
        <v>1167</v>
      </c>
      <c r="C540" s="94" t="s">
        <v>295</v>
      </c>
      <c r="D540" s="95">
        <v>1</v>
      </c>
    </row>
    <row r="541" spans="1:4" x14ac:dyDescent="0.2">
      <c r="A541" s="92">
        <v>331</v>
      </c>
      <c r="B541" s="93">
        <v>1168</v>
      </c>
      <c r="C541" s="94" t="s">
        <v>295</v>
      </c>
      <c r="D541" s="95">
        <v>1</v>
      </c>
    </row>
    <row r="542" spans="1:4" x14ac:dyDescent="0.2">
      <c r="A542" s="92">
        <v>331</v>
      </c>
      <c r="B542" s="93">
        <v>1169</v>
      </c>
      <c r="C542" s="94" t="s">
        <v>295</v>
      </c>
      <c r="D542" s="95">
        <v>2</v>
      </c>
    </row>
    <row r="543" spans="1:4" x14ac:dyDescent="0.2">
      <c r="A543" s="92">
        <v>332</v>
      </c>
      <c r="B543" s="93">
        <v>1235</v>
      </c>
      <c r="C543" s="94" t="s">
        <v>295</v>
      </c>
      <c r="D543" s="95" t="s">
        <v>450</v>
      </c>
    </row>
    <row r="544" spans="1:4" x14ac:dyDescent="0.2">
      <c r="A544" s="92">
        <v>332</v>
      </c>
      <c r="B544" s="93">
        <v>1236</v>
      </c>
      <c r="C544" s="94" t="s">
        <v>295</v>
      </c>
      <c r="D544" s="95" t="s">
        <v>450</v>
      </c>
    </row>
    <row r="545" spans="1:4" x14ac:dyDescent="0.2">
      <c r="A545" s="92">
        <v>332</v>
      </c>
      <c r="B545" s="93">
        <v>1237</v>
      </c>
      <c r="C545" s="94" t="s">
        <v>295</v>
      </c>
      <c r="D545" s="95" t="s">
        <v>450</v>
      </c>
    </row>
    <row r="546" spans="1:4" x14ac:dyDescent="0.2">
      <c r="A546" s="92">
        <v>334</v>
      </c>
      <c r="B546" s="93">
        <v>1131</v>
      </c>
      <c r="C546" s="94" t="s">
        <v>296</v>
      </c>
      <c r="D546" s="95">
        <v>1</v>
      </c>
    </row>
    <row r="547" spans="1:4" x14ac:dyDescent="0.2">
      <c r="A547" s="92">
        <v>334</v>
      </c>
      <c r="B547" s="93">
        <v>1132</v>
      </c>
      <c r="C547" s="94" t="s">
        <v>296</v>
      </c>
      <c r="D547" s="95">
        <v>1</v>
      </c>
    </row>
    <row r="548" spans="1:4" x14ac:dyDescent="0.2">
      <c r="A548" s="92">
        <v>334</v>
      </c>
      <c r="B548" s="93">
        <v>1133</v>
      </c>
      <c r="C548" s="94" t="s">
        <v>296</v>
      </c>
      <c r="D548" s="95">
        <v>2</v>
      </c>
    </row>
    <row r="549" spans="1:4" x14ac:dyDescent="0.2">
      <c r="A549" s="92">
        <v>335</v>
      </c>
      <c r="B549" s="93">
        <v>18</v>
      </c>
      <c r="C549" s="94" t="s">
        <v>297</v>
      </c>
      <c r="D549" s="95">
        <v>1</v>
      </c>
    </row>
    <row r="550" spans="1:4" x14ac:dyDescent="0.2">
      <c r="A550" s="92">
        <v>336</v>
      </c>
      <c r="B550" s="93">
        <v>20</v>
      </c>
      <c r="C550" s="94" t="s">
        <v>298</v>
      </c>
      <c r="D550" s="95" t="s">
        <v>212</v>
      </c>
    </row>
    <row r="551" spans="1:4" x14ac:dyDescent="0.2">
      <c r="A551" s="92">
        <v>337</v>
      </c>
      <c r="B551" s="93">
        <v>82</v>
      </c>
      <c r="C551" s="94" t="s">
        <v>298</v>
      </c>
      <c r="D551" s="95" t="s">
        <v>212</v>
      </c>
    </row>
    <row r="552" spans="1:4" x14ac:dyDescent="0.2">
      <c r="A552" s="92">
        <v>338</v>
      </c>
      <c r="B552" s="93">
        <v>1365</v>
      </c>
      <c r="C552" s="94" t="s">
        <v>299</v>
      </c>
      <c r="D552" s="95">
        <v>2</v>
      </c>
    </row>
    <row r="553" spans="1:4" x14ac:dyDescent="0.2">
      <c r="A553" s="92">
        <v>338</v>
      </c>
      <c r="B553" s="93">
        <v>1366</v>
      </c>
      <c r="C553" s="94" t="s">
        <v>299</v>
      </c>
      <c r="D553" s="95">
        <v>1</v>
      </c>
    </row>
    <row r="554" spans="1:4" x14ac:dyDescent="0.2">
      <c r="A554" s="92">
        <v>339</v>
      </c>
      <c r="B554" s="93">
        <v>1025</v>
      </c>
      <c r="C554" s="94" t="s">
        <v>300</v>
      </c>
      <c r="D554" s="95" t="s">
        <v>212</v>
      </c>
    </row>
    <row r="555" spans="1:4" x14ac:dyDescent="0.2">
      <c r="A555" s="92">
        <v>340</v>
      </c>
      <c r="B555" s="93">
        <v>1030</v>
      </c>
      <c r="C555" s="94" t="s">
        <v>300</v>
      </c>
      <c r="D555" s="95" t="s">
        <v>212</v>
      </c>
    </row>
    <row r="556" spans="1:4" x14ac:dyDescent="0.2">
      <c r="A556" s="92">
        <v>341</v>
      </c>
      <c r="B556" s="93">
        <v>1032</v>
      </c>
      <c r="C556" s="94" t="s">
        <v>300</v>
      </c>
      <c r="D556" s="95" t="s">
        <v>212</v>
      </c>
    </row>
    <row r="557" spans="1:4" x14ac:dyDescent="0.2">
      <c r="A557" s="92">
        <v>342</v>
      </c>
      <c r="B557" s="93">
        <v>1123</v>
      </c>
      <c r="C557" s="94" t="s">
        <v>301</v>
      </c>
      <c r="D557" s="95">
        <v>2</v>
      </c>
    </row>
    <row r="558" spans="1:4" x14ac:dyDescent="0.2">
      <c r="A558" s="92">
        <v>343</v>
      </c>
      <c r="B558" s="93">
        <v>1134</v>
      </c>
      <c r="C558" s="94" t="s">
        <v>302</v>
      </c>
      <c r="D558" s="95">
        <v>2</v>
      </c>
    </row>
    <row r="559" spans="1:4" x14ac:dyDescent="0.2">
      <c r="A559" s="92">
        <v>344</v>
      </c>
      <c r="B559" s="93">
        <v>1135</v>
      </c>
      <c r="C559" s="94" t="s">
        <v>303</v>
      </c>
      <c r="D559" s="95">
        <v>1</v>
      </c>
    </row>
    <row r="560" spans="1:4" x14ac:dyDescent="0.2">
      <c r="A560" s="92">
        <v>344</v>
      </c>
      <c r="B560" s="93">
        <v>1136</v>
      </c>
      <c r="C560" s="94" t="s">
        <v>303</v>
      </c>
      <c r="D560" s="95" t="s">
        <v>212</v>
      </c>
    </row>
    <row r="561" spans="1:4" x14ac:dyDescent="0.2">
      <c r="A561" s="92">
        <v>344</v>
      </c>
      <c r="B561" s="93">
        <v>1137</v>
      </c>
      <c r="C561" s="94" t="s">
        <v>303</v>
      </c>
      <c r="D561" s="95">
        <v>2</v>
      </c>
    </row>
    <row r="562" spans="1:4" x14ac:dyDescent="0.2">
      <c r="A562" s="92">
        <v>345</v>
      </c>
      <c r="B562" s="93">
        <v>1138</v>
      </c>
      <c r="C562" s="94" t="s">
        <v>304</v>
      </c>
      <c r="D562" s="95">
        <v>2</v>
      </c>
    </row>
    <row r="563" spans="1:4" x14ac:dyDescent="0.2">
      <c r="A563" s="92">
        <v>346</v>
      </c>
      <c r="B563" s="93">
        <v>1130</v>
      </c>
      <c r="C563" s="94" t="s">
        <v>305</v>
      </c>
      <c r="D563" s="95" t="s">
        <v>452</v>
      </c>
    </row>
    <row r="564" spans="1:4" x14ac:dyDescent="0.2">
      <c r="A564" s="92">
        <v>347</v>
      </c>
      <c r="B564" s="93">
        <v>48</v>
      </c>
      <c r="C564" s="94" t="s">
        <v>306</v>
      </c>
      <c r="D564" s="95" t="s">
        <v>212</v>
      </c>
    </row>
    <row r="565" spans="1:4" x14ac:dyDescent="0.2">
      <c r="A565" s="92">
        <v>348</v>
      </c>
      <c r="B565" s="93">
        <v>49</v>
      </c>
      <c r="C565" s="94" t="s">
        <v>306</v>
      </c>
      <c r="D565" s="95" t="s">
        <v>212</v>
      </c>
    </row>
    <row r="566" spans="1:4" x14ac:dyDescent="0.2">
      <c r="A566" s="92">
        <v>349</v>
      </c>
      <c r="B566" s="93">
        <v>50</v>
      </c>
      <c r="C566" s="94" t="s">
        <v>250</v>
      </c>
      <c r="D566" s="95">
        <v>1</v>
      </c>
    </row>
    <row r="567" spans="1:4" x14ac:dyDescent="0.2">
      <c r="A567" s="92">
        <v>349</v>
      </c>
      <c r="B567" s="93">
        <v>222</v>
      </c>
      <c r="C567" s="94" t="s">
        <v>250</v>
      </c>
      <c r="D567" s="95">
        <v>2</v>
      </c>
    </row>
    <row r="568" spans="1:4" x14ac:dyDescent="0.2">
      <c r="A568" s="92">
        <v>350</v>
      </c>
      <c r="B568" s="93">
        <v>1047</v>
      </c>
      <c r="C568" s="94" t="s">
        <v>307</v>
      </c>
      <c r="D568" s="95" t="s">
        <v>212</v>
      </c>
    </row>
    <row r="569" spans="1:4" x14ac:dyDescent="0.2">
      <c r="A569" s="92">
        <v>351</v>
      </c>
      <c r="B569" s="93">
        <v>1082</v>
      </c>
      <c r="C569" s="94" t="s">
        <v>308</v>
      </c>
      <c r="D569" s="95">
        <v>1</v>
      </c>
    </row>
    <row r="570" spans="1:4" x14ac:dyDescent="0.2">
      <c r="A570" s="92">
        <v>352</v>
      </c>
      <c r="B570" s="93">
        <v>1097</v>
      </c>
      <c r="C570" s="94" t="s">
        <v>309</v>
      </c>
      <c r="D570" s="95">
        <v>1</v>
      </c>
    </row>
    <row r="571" spans="1:4" x14ac:dyDescent="0.2">
      <c r="A571" s="92">
        <v>353</v>
      </c>
      <c r="B571" s="93">
        <v>1103</v>
      </c>
      <c r="C571" s="94" t="s">
        <v>310</v>
      </c>
      <c r="D571" s="95">
        <v>1</v>
      </c>
    </row>
    <row r="572" spans="1:4" x14ac:dyDescent="0.2">
      <c r="A572" s="92">
        <v>354</v>
      </c>
      <c r="B572" s="93">
        <v>64</v>
      </c>
      <c r="C572" s="94" t="s">
        <v>226</v>
      </c>
      <c r="D572" s="95" t="s">
        <v>450</v>
      </c>
    </row>
    <row r="573" spans="1:4" x14ac:dyDescent="0.2">
      <c r="A573" s="92">
        <v>355</v>
      </c>
      <c r="B573" s="93">
        <v>1392</v>
      </c>
      <c r="C573" s="94" t="s">
        <v>311</v>
      </c>
      <c r="D573" s="95">
        <v>1</v>
      </c>
    </row>
    <row r="574" spans="1:4" x14ac:dyDescent="0.2">
      <c r="A574" s="92">
        <v>355</v>
      </c>
      <c r="B574" s="93">
        <v>1393</v>
      </c>
      <c r="C574" s="94" t="s">
        <v>311</v>
      </c>
      <c r="D574" s="95">
        <v>1</v>
      </c>
    </row>
    <row r="575" spans="1:4" x14ac:dyDescent="0.2">
      <c r="A575" s="92">
        <v>357</v>
      </c>
      <c r="B575" s="93">
        <v>1200</v>
      </c>
      <c r="C575" s="94" t="s">
        <v>312</v>
      </c>
      <c r="D575" s="95" t="s">
        <v>450</v>
      </c>
    </row>
    <row r="576" spans="1:4" x14ac:dyDescent="0.2">
      <c r="A576" s="92">
        <v>357</v>
      </c>
      <c r="B576" s="93">
        <v>1201</v>
      </c>
      <c r="C576" s="94" t="s">
        <v>312</v>
      </c>
      <c r="D576" s="95" t="s">
        <v>450</v>
      </c>
    </row>
    <row r="577" spans="1:4" x14ac:dyDescent="0.2">
      <c r="A577" s="92">
        <v>358</v>
      </c>
      <c r="B577" s="93">
        <v>1202</v>
      </c>
      <c r="C577" s="94" t="s">
        <v>312</v>
      </c>
      <c r="D577" s="95" t="s">
        <v>450</v>
      </c>
    </row>
    <row r="578" spans="1:4" x14ac:dyDescent="0.2">
      <c r="A578" s="92">
        <v>358</v>
      </c>
      <c r="B578" s="93">
        <v>1203</v>
      </c>
      <c r="C578" s="94" t="s">
        <v>312</v>
      </c>
      <c r="D578" s="95" t="s">
        <v>450</v>
      </c>
    </row>
    <row r="579" spans="1:4" x14ac:dyDescent="0.2">
      <c r="A579" s="92">
        <v>359</v>
      </c>
      <c r="B579" s="93">
        <v>1204</v>
      </c>
      <c r="C579" s="94" t="s">
        <v>312</v>
      </c>
      <c r="D579" s="95" t="s">
        <v>450</v>
      </c>
    </row>
    <row r="580" spans="1:4" x14ac:dyDescent="0.2">
      <c r="A580" s="92">
        <v>359</v>
      </c>
      <c r="B580" s="93">
        <v>1205</v>
      </c>
      <c r="C580" s="94" t="s">
        <v>312</v>
      </c>
      <c r="D580" s="95" t="s">
        <v>450</v>
      </c>
    </row>
    <row r="581" spans="1:4" x14ac:dyDescent="0.2">
      <c r="A581" s="92">
        <v>360</v>
      </c>
      <c r="B581" s="93">
        <v>1206</v>
      </c>
      <c r="C581" s="94" t="s">
        <v>312</v>
      </c>
      <c r="D581" s="95" t="s">
        <v>450</v>
      </c>
    </row>
    <row r="582" spans="1:4" x14ac:dyDescent="0.2">
      <c r="A582" s="92">
        <v>360</v>
      </c>
      <c r="B582" s="93">
        <v>1207</v>
      </c>
      <c r="C582" s="94" t="s">
        <v>312</v>
      </c>
      <c r="D582" s="95" t="s">
        <v>450</v>
      </c>
    </row>
    <row r="583" spans="1:4" x14ac:dyDescent="0.2">
      <c r="A583" s="92">
        <v>361</v>
      </c>
      <c r="B583" s="93">
        <v>1208</v>
      </c>
      <c r="C583" s="94" t="s">
        <v>312</v>
      </c>
      <c r="D583" s="95" t="s">
        <v>450</v>
      </c>
    </row>
    <row r="584" spans="1:4" x14ac:dyDescent="0.2">
      <c r="A584" s="92">
        <v>361</v>
      </c>
      <c r="B584" s="93">
        <v>1209</v>
      </c>
      <c r="C584" s="94" t="s">
        <v>312</v>
      </c>
      <c r="D584" s="95" t="s">
        <v>450</v>
      </c>
    </row>
    <row r="585" spans="1:4" x14ac:dyDescent="0.2">
      <c r="A585" s="92">
        <v>362</v>
      </c>
      <c r="B585" s="93">
        <v>1210</v>
      </c>
      <c r="C585" s="94" t="s">
        <v>312</v>
      </c>
      <c r="D585" s="95" t="s">
        <v>450</v>
      </c>
    </row>
    <row r="586" spans="1:4" x14ac:dyDescent="0.2">
      <c r="A586" s="92">
        <v>362</v>
      </c>
      <c r="B586" s="93">
        <v>1211</v>
      </c>
      <c r="C586" s="94" t="s">
        <v>312</v>
      </c>
      <c r="D586" s="95" t="s">
        <v>450</v>
      </c>
    </row>
    <row r="587" spans="1:4" x14ac:dyDescent="0.2">
      <c r="A587" s="92">
        <v>363</v>
      </c>
      <c r="B587" s="93">
        <v>1212</v>
      </c>
      <c r="C587" s="94" t="s">
        <v>312</v>
      </c>
      <c r="D587" s="95" t="s">
        <v>450</v>
      </c>
    </row>
    <row r="588" spans="1:4" x14ac:dyDescent="0.2">
      <c r="A588" s="92">
        <v>363</v>
      </c>
      <c r="B588" s="93">
        <v>1213</v>
      </c>
      <c r="C588" s="94" t="s">
        <v>312</v>
      </c>
      <c r="D588" s="95" t="s">
        <v>450</v>
      </c>
    </row>
    <row r="589" spans="1:4" x14ac:dyDescent="0.2">
      <c r="A589" s="92">
        <v>364</v>
      </c>
      <c r="B589" s="93">
        <v>1214</v>
      </c>
      <c r="C589" s="94" t="s">
        <v>312</v>
      </c>
      <c r="D589" s="95" t="s">
        <v>450</v>
      </c>
    </row>
    <row r="590" spans="1:4" x14ac:dyDescent="0.2">
      <c r="A590" s="92">
        <v>364</v>
      </c>
      <c r="B590" s="93">
        <v>1215</v>
      </c>
      <c r="C590" s="94" t="s">
        <v>312</v>
      </c>
      <c r="D590" s="95" t="s">
        <v>450</v>
      </c>
    </row>
    <row r="591" spans="1:4" x14ac:dyDescent="0.2">
      <c r="A591" s="92">
        <v>365</v>
      </c>
      <c r="B591" s="93">
        <v>1216</v>
      </c>
      <c r="C591" s="94" t="s">
        <v>312</v>
      </c>
      <c r="D591" s="95" t="s">
        <v>450</v>
      </c>
    </row>
    <row r="592" spans="1:4" x14ac:dyDescent="0.2">
      <c r="A592" s="92">
        <v>365</v>
      </c>
      <c r="B592" s="93">
        <v>1217</v>
      </c>
      <c r="C592" s="94" t="s">
        <v>312</v>
      </c>
      <c r="D592" s="95" t="s">
        <v>450</v>
      </c>
    </row>
    <row r="593" spans="1:4" x14ac:dyDescent="0.2">
      <c r="A593" s="92">
        <v>366</v>
      </c>
      <c r="B593" s="93">
        <v>1218</v>
      </c>
      <c r="C593" s="94" t="s">
        <v>312</v>
      </c>
      <c r="D593" s="95" t="s">
        <v>450</v>
      </c>
    </row>
    <row r="594" spans="1:4" x14ac:dyDescent="0.2">
      <c r="A594" s="92">
        <v>366</v>
      </c>
      <c r="B594" s="93">
        <v>1219</v>
      </c>
      <c r="C594" s="94" t="s">
        <v>312</v>
      </c>
      <c r="D594" s="95" t="s">
        <v>450</v>
      </c>
    </row>
    <row r="595" spans="1:4" x14ac:dyDescent="0.2">
      <c r="A595" s="92">
        <v>367</v>
      </c>
      <c r="B595" s="93">
        <v>1220</v>
      </c>
      <c r="C595" s="94" t="s">
        <v>312</v>
      </c>
      <c r="D595" s="95" t="s">
        <v>450</v>
      </c>
    </row>
    <row r="596" spans="1:4" x14ac:dyDescent="0.2">
      <c r="A596" s="92">
        <v>367</v>
      </c>
      <c r="B596" s="93">
        <v>1221</v>
      </c>
      <c r="C596" s="94" t="s">
        <v>312</v>
      </c>
      <c r="D596" s="95" t="s">
        <v>450</v>
      </c>
    </row>
    <row r="597" spans="1:4" x14ac:dyDescent="0.2">
      <c r="A597" s="92">
        <v>368</v>
      </c>
      <c r="B597" s="93">
        <v>1222</v>
      </c>
      <c r="C597" s="94" t="s">
        <v>312</v>
      </c>
      <c r="D597" s="95" t="s">
        <v>450</v>
      </c>
    </row>
    <row r="598" spans="1:4" x14ac:dyDescent="0.2">
      <c r="A598" s="92">
        <v>368</v>
      </c>
      <c r="B598" s="93">
        <v>1223</v>
      </c>
      <c r="C598" s="94" t="s">
        <v>312</v>
      </c>
      <c r="D598" s="95" t="s">
        <v>450</v>
      </c>
    </row>
    <row r="599" spans="1:4" x14ac:dyDescent="0.2">
      <c r="A599" s="92">
        <v>369</v>
      </c>
      <c r="B599" s="93">
        <v>1224</v>
      </c>
      <c r="C599" s="94" t="s">
        <v>312</v>
      </c>
      <c r="D599" s="95" t="s">
        <v>450</v>
      </c>
    </row>
    <row r="600" spans="1:4" x14ac:dyDescent="0.2">
      <c r="A600" s="92">
        <v>369</v>
      </c>
      <c r="B600" s="93">
        <v>1225</v>
      </c>
      <c r="C600" s="94" t="s">
        <v>312</v>
      </c>
      <c r="D600" s="95" t="s">
        <v>450</v>
      </c>
    </row>
    <row r="601" spans="1:4" x14ac:dyDescent="0.2">
      <c r="A601" s="92">
        <v>370</v>
      </c>
      <c r="B601" s="93">
        <v>1226</v>
      </c>
      <c r="C601" s="94" t="s">
        <v>312</v>
      </c>
      <c r="D601" s="95" t="s">
        <v>450</v>
      </c>
    </row>
    <row r="602" spans="1:4" x14ac:dyDescent="0.2">
      <c r="A602" s="92">
        <v>370</v>
      </c>
      <c r="B602" s="93">
        <v>1227</v>
      </c>
      <c r="C602" s="94" t="s">
        <v>312</v>
      </c>
      <c r="D602" s="95" t="s">
        <v>450</v>
      </c>
    </row>
    <row r="603" spans="1:4" x14ac:dyDescent="0.2">
      <c r="A603" s="92">
        <v>371</v>
      </c>
      <c r="B603" s="93">
        <v>1228</v>
      </c>
      <c r="C603" s="94" t="s">
        <v>312</v>
      </c>
      <c r="D603" s="95" t="s">
        <v>450</v>
      </c>
    </row>
    <row r="604" spans="1:4" x14ac:dyDescent="0.2">
      <c r="A604" s="92">
        <v>371</v>
      </c>
      <c r="B604" s="93">
        <v>1229</v>
      </c>
      <c r="C604" s="94" t="s">
        <v>312</v>
      </c>
      <c r="D604" s="95" t="s">
        <v>450</v>
      </c>
    </row>
    <row r="605" spans="1:4" x14ac:dyDescent="0.2">
      <c r="A605" s="92">
        <v>372</v>
      </c>
      <c r="B605" s="93">
        <v>1180</v>
      </c>
      <c r="C605" s="94" t="s">
        <v>292</v>
      </c>
      <c r="D605" s="95">
        <v>1</v>
      </c>
    </row>
    <row r="606" spans="1:4" x14ac:dyDescent="0.2">
      <c r="A606" s="92">
        <v>372</v>
      </c>
      <c r="B606" s="93">
        <v>1181</v>
      </c>
      <c r="C606" s="94" t="s">
        <v>292</v>
      </c>
      <c r="D606" s="95">
        <v>1</v>
      </c>
    </row>
    <row r="607" spans="1:4" x14ac:dyDescent="0.2">
      <c r="A607" s="92">
        <v>373</v>
      </c>
      <c r="B607" s="93">
        <v>31</v>
      </c>
      <c r="C607" s="94" t="s">
        <v>238</v>
      </c>
      <c r="D607" s="95">
        <v>1</v>
      </c>
    </row>
    <row r="608" spans="1:4" x14ac:dyDescent="0.2">
      <c r="A608" s="92">
        <v>373</v>
      </c>
      <c r="B608" s="93">
        <v>213</v>
      </c>
      <c r="C608" s="94" t="s">
        <v>238</v>
      </c>
      <c r="D608" s="95">
        <v>2</v>
      </c>
    </row>
    <row r="609" spans="1:4" x14ac:dyDescent="0.2">
      <c r="A609" s="92">
        <v>374</v>
      </c>
      <c r="B609" s="93">
        <v>30</v>
      </c>
      <c r="C609" s="94" t="s">
        <v>238</v>
      </c>
      <c r="D609" s="95">
        <v>1</v>
      </c>
    </row>
    <row r="610" spans="1:4" x14ac:dyDescent="0.2">
      <c r="A610" s="92">
        <v>374</v>
      </c>
      <c r="B610" s="93">
        <v>214</v>
      </c>
      <c r="C610" s="94" t="s">
        <v>238</v>
      </c>
      <c r="D610" s="95">
        <v>2</v>
      </c>
    </row>
    <row r="611" spans="1:4" x14ac:dyDescent="0.2">
      <c r="A611" s="92">
        <v>375</v>
      </c>
      <c r="B611" s="93">
        <v>32</v>
      </c>
      <c r="C611" s="94" t="s">
        <v>238</v>
      </c>
      <c r="D611" s="95">
        <v>1</v>
      </c>
    </row>
    <row r="612" spans="1:4" x14ac:dyDescent="0.2">
      <c r="A612" s="92">
        <v>375</v>
      </c>
      <c r="B612" s="93">
        <v>215</v>
      </c>
      <c r="C612" s="94" t="s">
        <v>238</v>
      </c>
      <c r="D612" s="95">
        <v>2</v>
      </c>
    </row>
    <row r="613" spans="1:4" x14ac:dyDescent="0.2">
      <c r="A613" s="92">
        <v>376</v>
      </c>
      <c r="B613" s="93">
        <v>34</v>
      </c>
      <c r="C613" s="94" t="s">
        <v>238</v>
      </c>
      <c r="D613" s="95">
        <v>1</v>
      </c>
    </row>
    <row r="614" spans="1:4" x14ac:dyDescent="0.2">
      <c r="A614" s="92">
        <v>376</v>
      </c>
      <c r="B614" s="93">
        <v>216</v>
      </c>
      <c r="C614" s="94" t="s">
        <v>238</v>
      </c>
      <c r="D614" s="95">
        <v>2</v>
      </c>
    </row>
    <row r="615" spans="1:4" x14ac:dyDescent="0.2">
      <c r="A615" s="92">
        <v>377</v>
      </c>
      <c r="B615" s="93">
        <v>35</v>
      </c>
      <c r="C615" s="94" t="s">
        <v>238</v>
      </c>
      <c r="D615" s="95">
        <v>1</v>
      </c>
    </row>
    <row r="616" spans="1:4" x14ac:dyDescent="0.2">
      <c r="A616" s="92">
        <v>377</v>
      </c>
      <c r="B616" s="93">
        <v>217</v>
      </c>
      <c r="C616" s="94" t="s">
        <v>238</v>
      </c>
      <c r="D616" s="95">
        <v>2</v>
      </c>
    </row>
    <row r="617" spans="1:4" x14ac:dyDescent="0.2">
      <c r="A617" s="92">
        <v>378</v>
      </c>
      <c r="B617" s="93">
        <v>36</v>
      </c>
      <c r="C617" s="94" t="s">
        <v>238</v>
      </c>
      <c r="D617" s="95">
        <v>1</v>
      </c>
    </row>
    <row r="618" spans="1:4" x14ac:dyDescent="0.2">
      <c r="A618" s="92">
        <v>378</v>
      </c>
      <c r="B618" s="93">
        <v>218</v>
      </c>
      <c r="C618" s="94" t="s">
        <v>238</v>
      </c>
      <c r="D618" s="95">
        <v>2</v>
      </c>
    </row>
    <row r="619" spans="1:4" x14ac:dyDescent="0.2">
      <c r="A619" s="92">
        <v>380</v>
      </c>
      <c r="B619" s="93">
        <v>37</v>
      </c>
      <c r="C619" s="94" t="s">
        <v>238</v>
      </c>
      <c r="D619" s="95">
        <v>1</v>
      </c>
    </row>
    <row r="620" spans="1:4" x14ac:dyDescent="0.2">
      <c r="A620" s="92">
        <v>380</v>
      </c>
      <c r="B620" s="93">
        <v>220</v>
      </c>
      <c r="C620" s="94" t="s">
        <v>238</v>
      </c>
      <c r="D620" s="95">
        <v>2</v>
      </c>
    </row>
    <row r="621" spans="1:4" x14ac:dyDescent="0.2">
      <c r="A621" s="92">
        <v>381</v>
      </c>
      <c r="B621" s="93">
        <v>1170</v>
      </c>
      <c r="C621" s="94" t="s">
        <v>238</v>
      </c>
      <c r="D621" s="95">
        <v>2</v>
      </c>
    </row>
    <row r="622" spans="1:4" x14ac:dyDescent="0.2">
      <c r="A622" s="92">
        <v>381</v>
      </c>
      <c r="B622" s="93">
        <v>1171</v>
      </c>
      <c r="C622" s="94" t="s">
        <v>238</v>
      </c>
      <c r="D622" s="95">
        <v>1</v>
      </c>
    </row>
    <row r="623" spans="1:4" x14ac:dyDescent="0.2">
      <c r="A623" s="92">
        <v>382</v>
      </c>
      <c r="B623" s="93">
        <v>1172</v>
      </c>
      <c r="C623" s="94" t="s">
        <v>238</v>
      </c>
      <c r="D623" s="95">
        <v>2</v>
      </c>
    </row>
    <row r="624" spans="1:4" x14ac:dyDescent="0.2">
      <c r="A624" s="92">
        <v>382</v>
      </c>
      <c r="B624" s="93">
        <v>1173</v>
      </c>
      <c r="C624" s="94" t="s">
        <v>238</v>
      </c>
      <c r="D624" s="95">
        <v>1</v>
      </c>
    </row>
    <row r="625" spans="1:4" x14ac:dyDescent="0.2">
      <c r="A625" s="92">
        <v>384</v>
      </c>
      <c r="B625" s="93">
        <v>1185</v>
      </c>
      <c r="C625" s="94" t="s">
        <v>250</v>
      </c>
      <c r="D625" s="95">
        <v>1</v>
      </c>
    </row>
    <row r="626" spans="1:4" x14ac:dyDescent="0.2">
      <c r="A626" s="92">
        <v>384</v>
      </c>
      <c r="B626" s="93">
        <v>1186</v>
      </c>
      <c r="C626" s="94" t="s">
        <v>250</v>
      </c>
      <c r="D626" s="95">
        <v>2</v>
      </c>
    </row>
    <row r="627" spans="1:4" x14ac:dyDescent="0.2">
      <c r="A627" s="92">
        <v>385</v>
      </c>
      <c r="B627" s="93">
        <v>1260</v>
      </c>
      <c r="C627" s="94" t="s">
        <v>238</v>
      </c>
      <c r="D627" s="95" t="s">
        <v>450</v>
      </c>
    </row>
    <row r="628" spans="1:4" x14ac:dyDescent="0.2">
      <c r="A628" s="92">
        <v>385</v>
      </c>
      <c r="B628" s="93">
        <v>1261</v>
      </c>
      <c r="C628" s="94" t="s">
        <v>238</v>
      </c>
      <c r="D628" s="95" t="s">
        <v>450</v>
      </c>
    </row>
    <row r="629" spans="1:4" x14ac:dyDescent="0.2">
      <c r="A629" s="92">
        <v>386</v>
      </c>
      <c r="B629" s="93">
        <v>1184</v>
      </c>
      <c r="C629" s="94" t="s">
        <v>219</v>
      </c>
      <c r="D629" s="95" t="s">
        <v>212</v>
      </c>
    </row>
    <row r="630" spans="1:4" x14ac:dyDescent="0.2">
      <c r="A630" s="92">
        <v>387</v>
      </c>
      <c r="B630" s="93">
        <v>1183</v>
      </c>
      <c r="C630" s="94" t="s">
        <v>243</v>
      </c>
      <c r="D630" s="95" t="s">
        <v>212</v>
      </c>
    </row>
    <row r="631" spans="1:4" x14ac:dyDescent="0.2">
      <c r="A631" s="92">
        <v>388</v>
      </c>
      <c r="B631" s="93">
        <v>1262</v>
      </c>
      <c r="C631" s="94" t="s">
        <v>238</v>
      </c>
      <c r="D631" s="95" t="s">
        <v>450</v>
      </c>
    </row>
    <row r="632" spans="1:4" x14ac:dyDescent="0.2">
      <c r="A632" s="92">
        <v>388</v>
      </c>
      <c r="B632" s="93">
        <v>1263</v>
      </c>
      <c r="C632" s="94" t="s">
        <v>238</v>
      </c>
      <c r="D632" s="95" t="s">
        <v>450</v>
      </c>
    </row>
    <row r="633" spans="1:4" x14ac:dyDescent="0.2">
      <c r="A633" s="92">
        <v>389</v>
      </c>
      <c r="B633" s="93">
        <v>1182</v>
      </c>
      <c r="C633" s="94" t="s">
        <v>229</v>
      </c>
      <c r="D633" s="95" t="s">
        <v>212</v>
      </c>
    </row>
    <row r="634" spans="1:4" x14ac:dyDescent="0.2">
      <c r="A634" s="92">
        <v>390</v>
      </c>
      <c r="B634" s="93">
        <v>1291</v>
      </c>
      <c r="C634" s="94" t="s">
        <v>238</v>
      </c>
      <c r="D634" s="95">
        <v>2</v>
      </c>
    </row>
    <row r="635" spans="1:4" x14ac:dyDescent="0.2">
      <c r="A635" s="92">
        <v>390</v>
      </c>
      <c r="B635" s="93">
        <v>1292</v>
      </c>
      <c r="C635" s="94" t="s">
        <v>238</v>
      </c>
      <c r="D635" s="95">
        <v>1</v>
      </c>
    </row>
    <row r="636" spans="1:4" x14ac:dyDescent="0.2">
      <c r="A636" s="92">
        <v>391</v>
      </c>
      <c r="B636" s="93">
        <v>29</v>
      </c>
      <c r="C636" s="94" t="s">
        <v>313</v>
      </c>
      <c r="D636" s="95" t="s">
        <v>212</v>
      </c>
    </row>
    <row r="637" spans="1:4" x14ac:dyDescent="0.2">
      <c r="A637" s="92">
        <v>392</v>
      </c>
      <c r="B637" s="93">
        <v>90</v>
      </c>
      <c r="C637" s="94" t="s">
        <v>314</v>
      </c>
      <c r="D637" s="95">
        <v>1</v>
      </c>
    </row>
    <row r="638" spans="1:4" x14ac:dyDescent="0.2">
      <c r="A638" s="92">
        <v>393</v>
      </c>
      <c r="B638" s="93">
        <v>1</v>
      </c>
      <c r="C638" s="94" t="s">
        <v>315</v>
      </c>
      <c r="D638" s="95">
        <v>1</v>
      </c>
    </row>
    <row r="639" spans="1:4" x14ac:dyDescent="0.2">
      <c r="A639" s="92">
        <v>394</v>
      </c>
      <c r="B639" s="93">
        <v>1176</v>
      </c>
      <c r="C639" s="94" t="s">
        <v>271</v>
      </c>
      <c r="D639" s="95">
        <v>1</v>
      </c>
    </row>
    <row r="640" spans="1:4" x14ac:dyDescent="0.2">
      <c r="A640" s="92">
        <v>394</v>
      </c>
      <c r="B640" s="93">
        <v>1177</v>
      </c>
      <c r="C640" s="94" t="s">
        <v>271</v>
      </c>
      <c r="D640" s="95">
        <v>2</v>
      </c>
    </row>
    <row r="641" spans="1:4" x14ac:dyDescent="0.2">
      <c r="A641" s="92">
        <v>395</v>
      </c>
      <c r="B641" s="93">
        <v>1044</v>
      </c>
      <c r="C641" s="94" t="s">
        <v>316</v>
      </c>
      <c r="D641" s="95">
        <v>2</v>
      </c>
    </row>
    <row r="642" spans="1:4" x14ac:dyDescent="0.2">
      <c r="A642" s="92">
        <v>395</v>
      </c>
      <c r="B642" s="93">
        <v>1045</v>
      </c>
      <c r="C642" s="94" t="s">
        <v>316</v>
      </c>
      <c r="D642" s="95">
        <v>1</v>
      </c>
    </row>
    <row r="643" spans="1:4" x14ac:dyDescent="0.2">
      <c r="A643" s="92">
        <v>395</v>
      </c>
      <c r="B643" s="93">
        <v>1046</v>
      </c>
      <c r="C643" s="94" t="s">
        <v>316</v>
      </c>
      <c r="D643" s="95">
        <v>1</v>
      </c>
    </row>
    <row r="644" spans="1:4" x14ac:dyDescent="0.2">
      <c r="A644" s="92">
        <v>396</v>
      </c>
      <c r="B644" s="93">
        <v>1323</v>
      </c>
      <c r="C644" s="94" t="s">
        <v>248</v>
      </c>
      <c r="D644" s="95">
        <v>1</v>
      </c>
    </row>
    <row r="645" spans="1:4" x14ac:dyDescent="0.2">
      <c r="A645" s="92">
        <v>397</v>
      </c>
      <c r="B645" s="93">
        <v>1346</v>
      </c>
      <c r="C645" s="94" t="s">
        <v>317</v>
      </c>
      <c r="D645" s="95">
        <v>1</v>
      </c>
    </row>
    <row r="646" spans="1:4" x14ac:dyDescent="0.2">
      <c r="A646" s="92">
        <v>398</v>
      </c>
      <c r="B646" s="93">
        <v>72</v>
      </c>
      <c r="C646" s="94" t="s">
        <v>318</v>
      </c>
      <c r="D646" s="95">
        <v>2</v>
      </c>
    </row>
    <row r="647" spans="1:4" x14ac:dyDescent="0.2">
      <c r="A647" s="92">
        <v>399</v>
      </c>
      <c r="B647" s="93">
        <v>27</v>
      </c>
      <c r="C647" s="94" t="s">
        <v>319</v>
      </c>
      <c r="D647" s="95" t="s">
        <v>458</v>
      </c>
    </row>
    <row r="648" spans="1:4" x14ac:dyDescent="0.2">
      <c r="A648" s="92">
        <v>400</v>
      </c>
      <c r="B648" s="93">
        <v>58</v>
      </c>
      <c r="C648" s="94" t="s">
        <v>270</v>
      </c>
      <c r="D648" s="95">
        <v>1</v>
      </c>
    </row>
    <row r="649" spans="1:4" x14ac:dyDescent="0.2">
      <c r="A649" s="92">
        <v>400</v>
      </c>
      <c r="B649" s="93">
        <v>190</v>
      </c>
      <c r="C649" s="94" t="s">
        <v>270</v>
      </c>
      <c r="D649" s="95" t="s">
        <v>455</v>
      </c>
    </row>
    <row r="650" spans="1:4" x14ac:dyDescent="0.2">
      <c r="A650" s="92">
        <v>401</v>
      </c>
      <c r="B650" s="93">
        <v>1157</v>
      </c>
      <c r="C650" s="94" t="s">
        <v>320</v>
      </c>
      <c r="D650" s="95" t="s">
        <v>212</v>
      </c>
    </row>
    <row r="651" spans="1:4" x14ac:dyDescent="0.2">
      <c r="A651" s="92">
        <v>403</v>
      </c>
      <c r="B651" s="93">
        <v>1178</v>
      </c>
      <c r="C651" s="94" t="s">
        <v>225</v>
      </c>
      <c r="D651" s="95">
        <v>1</v>
      </c>
    </row>
    <row r="652" spans="1:4" x14ac:dyDescent="0.2">
      <c r="A652" s="92">
        <v>403</v>
      </c>
      <c r="B652" s="93">
        <v>1179</v>
      </c>
      <c r="C652" s="94" t="s">
        <v>225</v>
      </c>
      <c r="D652" s="95">
        <v>2</v>
      </c>
    </row>
    <row r="653" spans="1:4" x14ac:dyDescent="0.2">
      <c r="A653" s="92">
        <v>404</v>
      </c>
      <c r="B653" s="93">
        <v>1161</v>
      </c>
      <c r="C653" s="94" t="s">
        <v>321</v>
      </c>
      <c r="D653" s="95">
        <v>2</v>
      </c>
    </row>
    <row r="654" spans="1:4" x14ac:dyDescent="0.2">
      <c r="A654" s="92">
        <v>404</v>
      </c>
      <c r="B654" s="93">
        <v>1162</v>
      </c>
      <c r="C654" s="94" t="s">
        <v>321</v>
      </c>
      <c r="D654" s="95">
        <v>1</v>
      </c>
    </row>
    <row r="655" spans="1:4" x14ac:dyDescent="0.2">
      <c r="A655" s="92">
        <v>405</v>
      </c>
      <c r="B655" s="93">
        <v>1163</v>
      </c>
      <c r="C655" s="94" t="s">
        <v>322</v>
      </c>
      <c r="D655" s="95" t="s">
        <v>212</v>
      </c>
    </row>
    <row r="656" spans="1:4" x14ac:dyDescent="0.2">
      <c r="A656" s="92">
        <v>406</v>
      </c>
      <c r="B656" s="93">
        <v>77</v>
      </c>
      <c r="C656" s="94" t="s">
        <v>323</v>
      </c>
      <c r="D656" s="95" t="s">
        <v>212</v>
      </c>
    </row>
    <row r="657" spans="1:4" x14ac:dyDescent="0.2">
      <c r="A657" s="92">
        <v>407</v>
      </c>
      <c r="B657" s="93">
        <v>81</v>
      </c>
      <c r="C657" s="94" t="s">
        <v>324</v>
      </c>
      <c r="D657" s="95" t="s">
        <v>212</v>
      </c>
    </row>
    <row r="658" spans="1:4" x14ac:dyDescent="0.2">
      <c r="A658" s="92">
        <v>408</v>
      </c>
      <c r="B658" s="93">
        <v>87</v>
      </c>
      <c r="C658" s="94" t="s">
        <v>325</v>
      </c>
      <c r="D658" s="95" t="s">
        <v>212</v>
      </c>
    </row>
    <row r="659" spans="1:4" x14ac:dyDescent="0.2">
      <c r="A659" s="92">
        <v>409</v>
      </c>
      <c r="B659" s="93">
        <v>89</v>
      </c>
      <c r="C659" s="94" t="s">
        <v>326</v>
      </c>
      <c r="D659" s="95" t="s">
        <v>212</v>
      </c>
    </row>
    <row r="660" spans="1:4" x14ac:dyDescent="0.2">
      <c r="A660" s="92">
        <v>410</v>
      </c>
      <c r="B660" s="93">
        <v>98</v>
      </c>
      <c r="C660" s="94" t="s">
        <v>327</v>
      </c>
      <c r="D660" s="95" t="s">
        <v>212</v>
      </c>
    </row>
    <row r="661" spans="1:4" x14ac:dyDescent="0.2">
      <c r="A661" s="92">
        <v>411</v>
      </c>
      <c r="B661" s="93">
        <v>106</v>
      </c>
      <c r="C661" s="94" t="s">
        <v>328</v>
      </c>
      <c r="D661" s="95" t="s">
        <v>212</v>
      </c>
    </row>
    <row r="662" spans="1:4" x14ac:dyDescent="0.2">
      <c r="A662" s="92">
        <v>412</v>
      </c>
      <c r="B662" s="93">
        <v>107</v>
      </c>
      <c r="C662" s="94" t="s">
        <v>329</v>
      </c>
      <c r="D662" s="95" t="s">
        <v>212</v>
      </c>
    </row>
    <row r="663" spans="1:4" x14ac:dyDescent="0.2">
      <c r="A663" s="92">
        <v>413</v>
      </c>
      <c r="B663" s="93">
        <v>108</v>
      </c>
      <c r="C663" s="94" t="s">
        <v>330</v>
      </c>
      <c r="D663" s="95" t="s">
        <v>212</v>
      </c>
    </row>
    <row r="664" spans="1:4" x14ac:dyDescent="0.2">
      <c r="A664" s="92">
        <v>414</v>
      </c>
      <c r="B664" s="93">
        <v>110</v>
      </c>
      <c r="C664" s="94" t="s">
        <v>331</v>
      </c>
      <c r="D664" s="95" t="s">
        <v>212</v>
      </c>
    </row>
    <row r="665" spans="1:4" x14ac:dyDescent="0.2">
      <c r="A665" s="92">
        <v>415</v>
      </c>
      <c r="B665" s="93">
        <v>165</v>
      </c>
      <c r="C665" s="94" t="s">
        <v>332</v>
      </c>
      <c r="D665" s="95" t="s">
        <v>212</v>
      </c>
    </row>
    <row r="666" spans="1:4" x14ac:dyDescent="0.2">
      <c r="A666" s="92">
        <v>416</v>
      </c>
      <c r="B666" s="93">
        <v>179</v>
      </c>
      <c r="C666" s="94" t="s">
        <v>333</v>
      </c>
      <c r="D666" s="95" t="s">
        <v>212</v>
      </c>
    </row>
    <row r="667" spans="1:4" x14ac:dyDescent="0.2">
      <c r="A667" s="92">
        <v>417</v>
      </c>
      <c r="B667" s="93">
        <v>209</v>
      </c>
      <c r="C667" s="94" t="s">
        <v>334</v>
      </c>
      <c r="D667" s="95" t="s">
        <v>212</v>
      </c>
    </row>
    <row r="668" spans="1:4" x14ac:dyDescent="0.2">
      <c r="A668" s="92">
        <v>418</v>
      </c>
      <c r="B668" s="93">
        <v>188</v>
      </c>
      <c r="C668" s="94" t="s">
        <v>335</v>
      </c>
      <c r="D668" s="95" t="s">
        <v>212</v>
      </c>
    </row>
    <row r="669" spans="1:4" x14ac:dyDescent="0.2">
      <c r="A669" s="92">
        <v>419</v>
      </c>
      <c r="B669" s="93">
        <v>176</v>
      </c>
      <c r="C669" s="94" t="s">
        <v>336</v>
      </c>
      <c r="D669" s="95" t="s">
        <v>212</v>
      </c>
    </row>
    <row r="670" spans="1:4" x14ac:dyDescent="0.2">
      <c r="A670" s="92">
        <v>420</v>
      </c>
      <c r="B670" s="93">
        <v>253</v>
      </c>
      <c r="C670" s="94" t="s">
        <v>337</v>
      </c>
      <c r="D670" s="95" t="s">
        <v>212</v>
      </c>
    </row>
    <row r="671" spans="1:4" x14ac:dyDescent="0.2">
      <c r="A671" s="92">
        <v>421</v>
      </c>
      <c r="B671" s="93">
        <v>222</v>
      </c>
      <c r="C671" s="94" t="s">
        <v>338</v>
      </c>
      <c r="D671" s="95" t="s">
        <v>212</v>
      </c>
    </row>
    <row r="672" spans="1:4" x14ac:dyDescent="0.2">
      <c r="A672" s="92">
        <v>422</v>
      </c>
      <c r="B672" s="93">
        <v>254</v>
      </c>
      <c r="C672" s="94" t="s">
        <v>339</v>
      </c>
      <c r="D672" s="95" t="s">
        <v>212</v>
      </c>
    </row>
    <row r="673" spans="1:4" x14ac:dyDescent="0.2">
      <c r="A673" s="92">
        <v>423</v>
      </c>
      <c r="B673" s="93">
        <v>255</v>
      </c>
      <c r="C673" s="94" t="s">
        <v>340</v>
      </c>
      <c r="D673" s="95" t="s">
        <v>212</v>
      </c>
    </row>
    <row r="674" spans="1:4" x14ac:dyDescent="0.2">
      <c r="A674" s="92">
        <v>424</v>
      </c>
      <c r="B674" s="93">
        <v>256</v>
      </c>
      <c r="C674" s="94" t="s">
        <v>341</v>
      </c>
      <c r="D674" s="95" t="s">
        <v>212</v>
      </c>
    </row>
    <row r="675" spans="1:4" x14ac:dyDescent="0.2">
      <c r="A675" s="92">
        <v>425</v>
      </c>
      <c r="B675" s="93">
        <v>1100</v>
      </c>
      <c r="C675" s="94" t="s">
        <v>342</v>
      </c>
      <c r="D675" s="95">
        <v>2</v>
      </c>
    </row>
    <row r="676" spans="1:4" x14ac:dyDescent="0.2">
      <c r="A676" s="92">
        <v>426</v>
      </c>
      <c r="B676" s="93">
        <v>1189</v>
      </c>
      <c r="C676" s="94" t="s">
        <v>250</v>
      </c>
      <c r="D676" s="95">
        <v>1</v>
      </c>
    </row>
    <row r="677" spans="1:4" x14ac:dyDescent="0.2">
      <c r="A677" s="92">
        <v>426</v>
      </c>
      <c r="B677" s="93">
        <v>1190</v>
      </c>
      <c r="C677" s="94" t="s">
        <v>250</v>
      </c>
      <c r="D677" s="95">
        <v>2</v>
      </c>
    </row>
    <row r="678" spans="1:4" x14ac:dyDescent="0.2">
      <c r="A678" s="92">
        <v>427</v>
      </c>
      <c r="B678" s="93">
        <v>1118</v>
      </c>
      <c r="C678" s="94" t="s">
        <v>343</v>
      </c>
      <c r="D678" s="95">
        <v>1</v>
      </c>
    </row>
    <row r="679" spans="1:4" x14ac:dyDescent="0.2">
      <c r="A679" s="92">
        <v>427</v>
      </c>
      <c r="B679" s="93">
        <v>1119</v>
      </c>
      <c r="C679" s="94" t="s">
        <v>343</v>
      </c>
      <c r="D679" s="95" t="s">
        <v>453</v>
      </c>
    </row>
    <row r="680" spans="1:4" x14ac:dyDescent="0.2">
      <c r="A680" s="92">
        <v>428</v>
      </c>
      <c r="B680" s="93">
        <v>258</v>
      </c>
      <c r="C680" s="94" t="s">
        <v>344</v>
      </c>
      <c r="D680" s="95" t="s">
        <v>345</v>
      </c>
    </row>
    <row r="681" spans="1:4" x14ac:dyDescent="0.2">
      <c r="A681" s="92">
        <v>428</v>
      </c>
      <c r="B681" s="93">
        <v>259</v>
      </c>
      <c r="C681" s="94" t="s">
        <v>344</v>
      </c>
      <c r="D681" s="95" t="s">
        <v>345</v>
      </c>
    </row>
    <row r="682" spans="1:4" x14ac:dyDescent="0.2">
      <c r="A682" s="92">
        <v>429</v>
      </c>
      <c r="B682" s="93">
        <v>260</v>
      </c>
      <c r="C682" s="94" t="s">
        <v>346</v>
      </c>
      <c r="D682" s="95" t="s">
        <v>345</v>
      </c>
    </row>
    <row r="683" spans="1:4" x14ac:dyDescent="0.2">
      <c r="A683" s="92">
        <v>429</v>
      </c>
      <c r="B683" s="93">
        <v>261</v>
      </c>
      <c r="C683" s="94" t="s">
        <v>346</v>
      </c>
      <c r="D683" s="95" t="s">
        <v>345</v>
      </c>
    </row>
    <row r="684" spans="1:4" x14ac:dyDescent="0.2">
      <c r="A684" s="92">
        <v>430</v>
      </c>
      <c r="B684" s="93">
        <v>264</v>
      </c>
      <c r="C684" s="94" t="s">
        <v>347</v>
      </c>
      <c r="D684" s="95" t="s">
        <v>345</v>
      </c>
    </row>
    <row r="685" spans="1:4" x14ac:dyDescent="0.2">
      <c r="A685" s="92">
        <v>430</v>
      </c>
      <c r="B685" s="93">
        <v>265</v>
      </c>
      <c r="C685" s="94" t="s">
        <v>347</v>
      </c>
      <c r="D685" s="95" t="s">
        <v>345</v>
      </c>
    </row>
    <row r="686" spans="1:4" x14ac:dyDescent="0.2">
      <c r="A686" s="92">
        <v>431</v>
      </c>
      <c r="B686" s="93">
        <v>262</v>
      </c>
      <c r="C686" s="94" t="s">
        <v>348</v>
      </c>
      <c r="D686" s="95" t="s">
        <v>345</v>
      </c>
    </row>
    <row r="687" spans="1:4" x14ac:dyDescent="0.2">
      <c r="A687" s="92">
        <v>431</v>
      </c>
      <c r="B687" s="93">
        <v>263</v>
      </c>
      <c r="C687" s="94" t="s">
        <v>348</v>
      </c>
      <c r="D687" s="95" t="s">
        <v>345</v>
      </c>
    </row>
    <row r="688" spans="1:4" x14ac:dyDescent="0.2">
      <c r="A688" s="92">
        <v>432</v>
      </c>
      <c r="B688" s="93">
        <v>1397</v>
      </c>
      <c r="C688" s="94" t="s">
        <v>250</v>
      </c>
      <c r="D688" s="95">
        <v>1</v>
      </c>
    </row>
    <row r="689" spans="1:4" x14ac:dyDescent="0.2">
      <c r="A689" s="92">
        <v>432</v>
      </c>
      <c r="B689" s="93">
        <v>1398</v>
      </c>
      <c r="C689" s="94" t="s">
        <v>250</v>
      </c>
      <c r="D689" s="95">
        <v>2</v>
      </c>
    </row>
    <row r="690" spans="1:4" x14ac:dyDescent="0.2">
      <c r="A690" s="92">
        <v>434</v>
      </c>
      <c r="B690" s="93">
        <v>269</v>
      </c>
      <c r="C690" s="94" t="s">
        <v>349</v>
      </c>
      <c r="D690" s="95" t="s">
        <v>450</v>
      </c>
    </row>
    <row r="691" spans="1:4" x14ac:dyDescent="0.2">
      <c r="A691" s="92">
        <v>435</v>
      </c>
      <c r="B691" s="93">
        <v>270</v>
      </c>
      <c r="C691" s="94" t="s">
        <v>350</v>
      </c>
      <c r="D691" s="95">
        <v>1</v>
      </c>
    </row>
    <row r="692" spans="1:4" x14ac:dyDescent="0.2">
      <c r="A692" s="92">
        <v>435</v>
      </c>
      <c r="B692" s="93">
        <v>271</v>
      </c>
      <c r="C692" s="94" t="s">
        <v>350</v>
      </c>
      <c r="D692" s="95">
        <v>1</v>
      </c>
    </row>
    <row r="693" spans="1:4" x14ac:dyDescent="0.2">
      <c r="A693" s="92">
        <v>435</v>
      </c>
      <c r="B693" s="93">
        <v>272</v>
      </c>
      <c r="C693" s="94" t="s">
        <v>350</v>
      </c>
      <c r="D693" s="95">
        <v>2</v>
      </c>
    </row>
    <row r="694" spans="1:4" x14ac:dyDescent="0.2">
      <c r="A694" s="92">
        <v>436</v>
      </c>
      <c r="B694" s="93">
        <v>273</v>
      </c>
      <c r="C694" s="94" t="s">
        <v>351</v>
      </c>
      <c r="D694" s="95">
        <v>1</v>
      </c>
    </row>
    <row r="695" spans="1:4" x14ac:dyDescent="0.2">
      <c r="A695" s="92">
        <v>436</v>
      </c>
      <c r="B695" s="93">
        <v>274</v>
      </c>
      <c r="C695" s="94" t="s">
        <v>351</v>
      </c>
      <c r="D695" s="95">
        <v>1</v>
      </c>
    </row>
    <row r="696" spans="1:4" x14ac:dyDescent="0.2">
      <c r="A696" s="92">
        <v>436</v>
      </c>
      <c r="B696" s="93">
        <v>275</v>
      </c>
      <c r="C696" s="94" t="s">
        <v>351</v>
      </c>
      <c r="D696" s="95">
        <v>2</v>
      </c>
    </row>
    <row r="697" spans="1:4" x14ac:dyDescent="0.2">
      <c r="A697" s="92">
        <v>437</v>
      </c>
      <c r="B697" s="93">
        <v>1403</v>
      </c>
      <c r="C697" s="94" t="s">
        <v>352</v>
      </c>
      <c r="D697" s="95">
        <v>2</v>
      </c>
    </row>
    <row r="698" spans="1:4" x14ac:dyDescent="0.2">
      <c r="A698" s="92">
        <v>437</v>
      </c>
      <c r="B698" s="93">
        <v>1404</v>
      </c>
      <c r="C698" s="94" t="s">
        <v>352</v>
      </c>
      <c r="D698" s="95">
        <v>1</v>
      </c>
    </row>
    <row r="699" spans="1:4" x14ac:dyDescent="0.2">
      <c r="A699" s="92">
        <v>437</v>
      </c>
      <c r="B699" s="93">
        <v>1405</v>
      </c>
      <c r="C699" s="94" t="s">
        <v>352</v>
      </c>
      <c r="D699" s="95">
        <v>1</v>
      </c>
    </row>
    <row r="700" spans="1:4" x14ac:dyDescent="0.2">
      <c r="A700" s="92">
        <v>439</v>
      </c>
      <c r="B700" s="93">
        <v>346</v>
      </c>
      <c r="C700" s="94" t="s">
        <v>353</v>
      </c>
      <c r="D700" s="95">
        <v>2</v>
      </c>
    </row>
    <row r="701" spans="1:4" x14ac:dyDescent="0.2">
      <c r="A701" s="92">
        <v>439</v>
      </c>
      <c r="B701" s="93">
        <v>349</v>
      </c>
      <c r="C701" s="94" t="s">
        <v>353</v>
      </c>
      <c r="D701" s="95">
        <v>1</v>
      </c>
    </row>
    <row r="702" spans="1:4" x14ac:dyDescent="0.2">
      <c r="A702" s="92">
        <v>440</v>
      </c>
      <c r="B702" s="93">
        <v>210</v>
      </c>
      <c r="C702" s="94" t="s">
        <v>354</v>
      </c>
      <c r="D702" s="95">
        <v>2</v>
      </c>
    </row>
    <row r="703" spans="1:4" x14ac:dyDescent="0.2">
      <c r="A703" s="92">
        <v>440</v>
      </c>
      <c r="B703" s="93">
        <v>347</v>
      </c>
      <c r="C703" s="94" t="s">
        <v>354</v>
      </c>
      <c r="D703" s="95" t="s">
        <v>450</v>
      </c>
    </row>
    <row r="704" spans="1:4" x14ac:dyDescent="0.2">
      <c r="A704" s="92">
        <v>440</v>
      </c>
      <c r="B704" s="93">
        <v>348</v>
      </c>
      <c r="C704" s="94" t="s">
        <v>354</v>
      </c>
      <c r="D704" s="95" t="s">
        <v>450</v>
      </c>
    </row>
    <row r="705" spans="1:4" x14ac:dyDescent="0.2">
      <c r="A705" s="92">
        <v>441</v>
      </c>
      <c r="B705" s="93">
        <v>206</v>
      </c>
      <c r="C705" s="94" t="s">
        <v>254</v>
      </c>
      <c r="D705" s="95">
        <v>2</v>
      </c>
    </row>
    <row r="706" spans="1:4" x14ac:dyDescent="0.2">
      <c r="A706" s="92">
        <v>441</v>
      </c>
      <c r="B706" s="93">
        <v>350</v>
      </c>
      <c r="C706" s="94" t="s">
        <v>254</v>
      </c>
      <c r="D706" s="95">
        <v>1</v>
      </c>
    </row>
    <row r="707" spans="1:4" x14ac:dyDescent="0.2">
      <c r="A707" s="92">
        <v>441</v>
      </c>
      <c r="B707" s="93">
        <v>351</v>
      </c>
      <c r="C707" s="94" t="s">
        <v>254</v>
      </c>
      <c r="D707" s="95">
        <v>1</v>
      </c>
    </row>
    <row r="708" spans="1:4" x14ac:dyDescent="0.2">
      <c r="A708" s="92">
        <v>441</v>
      </c>
      <c r="B708" s="93">
        <v>352</v>
      </c>
      <c r="C708" s="94" t="s">
        <v>254</v>
      </c>
      <c r="D708" s="95">
        <v>1</v>
      </c>
    </row>
    <row r="709" spans="1:4" x14ac:dyDescent="0.2">
      <c r="A709" s="92">
        <v>442</v>
      </c>
      <c r="B709" s="93">
        <v>356</v>
      </c>
      <c r="C709" s="94" t="s">
        <v>250</v>
      </c>
      <c r="D709" s="95" t="s">
        <v>450</v>
      </c>
    </row>
    <row r="710" spans="1:4" x14ac:dyDescent="0.2">
      <c r="A710" s="92">
        <v>442</v>
      </c>
      <c r="B710" s="93">
        <v>357</v>
      </c>
      <c r="C710" s="94" t="s">
        <v>250</v>
      </c>
      <c r="D710" s="95" t="s">
        <v>450</v>
      </c>
    </row>
    <row r="711" spans="1:4" x14ac:dyDescent="0.2">
      <c r="A711" s="92">
        <v>443</v>
      </c>
      <c r="B711" s="93">
        <v>358</v>
      </c>
      <c r="C711" s="94" t="s">
        <v>292</v>
      </c>
      <c r="D711" s="95">
        <v>1</v>
      </c>
    </row>
    <row r="712" spans="1:4" x14ac:dyDescent="0.2">
      <c r="A712" s="92">
        <v>443</v>
      </c>
      <c r="B712" s="93">
        <v>359</v>
      </c>
      <c r="C712" s="94" t="s">
        <v>292</v>
      </c>
      <c r="D712" s="95" t="s">
        <v>455</v>
      </c>
    </row>
    <row r="713" spans="1:4" x14ac:dyDescent="0.2">
      <c r="A713" s="92">
        <v>444</v>
      </c>
      <c r="B713" s="93">
        <v>208</v>
      </c>
      <c r="C713" s="94" t="s">
        <v>295</v>
      </c>
      <c r="D713" s="95">
        <v>2</v>
      </c>
    </row>
    <row r="714" spans="1:4" x14ac:dyDescent="0.2">
      <c r="A714" s="92">
        <v>444</v>
      </c>
      <c r="B714" s="93">
        <v>358</v>
      </c>
      <c r="C714" s="94" t="s">
        <v>295</v>
      </c>
      <c r="D714" s="95" t="s">
        <v>458</v>
      </c>
    </row>
    <row r="715" spans="1:4" x14ac:dyDescent="0.2">
      <c r="A715" s="92">
        <v>444</v>
      </c>
      <c r="B715" s="93">
        <v>360</v>
      </c>
      <c r="C715" s="94" t="s">
        <v>295</v>
      </c>
      <c r="D715" s="95" t="s">
        <v>458</v>
      </c>
    </row>
    <row r="716" spans="1:4" x14ac:dyDescent="0.2">
      <c r="A716" s="92">
        <v>445</v>
      </c>
      <c r="B716" s="93">
        <v>1406</v>
      </c>
      <c r="C716" s="94" t="s">
        <v>355</v>
      </c>
      <c r="D716" s="95">
        <v>1</v>
      </c>
    </row>
    <row r="717" spans="1:4" x14ac:dyDescent="0.2">
      <c r="A717" s="92">
        <v>445</v>
      </c>
      <c r="B717" s="93">
        <v>1407</v>
      </c>
      <c r="C717" s="94" t="s">
        <v>355</v>
      </c>
      <c r="D717" s="95">
        <v>2</v>
      </c>
    </row>
    <row r="718" spans="1:4" x14ac:dyDescent="0.2">
      <c r="A718" s="92">
        <v>446</v>
      </c>
      <c r="B718" s="93">
        <v>1408</v>
      </c>
      <c r="C718" s="94" t="s">
        <v>355</v>
      </c>
      <c r="D718" s="95">
        <v>1</v>
      </c>
    </row>
    <row r="719" spans="1:4" x14ac:dyDescent="0.2">
      <c r="A719" s="92">
        <v>446</v>
      </c>
      <c r="B719" s="93">
        <v>1409</v>
      </c>
      <c r="C719" s="94" t="s">
        <v>355</v>
      </c>
      <c r="D719" s="95">
        <v>2</v>
      </c>
    </row>
    <row r="720" spans="1:4" x14ac:dyDescent="0.2">
      <c r="A720" s="92">
        <v>447</v>
      </c>
      <c r="B720" s="93">
        <v>206</v>
      </c>
      <c r="C720" s="94" t="s">
        <v>266</v>
      </c>
      <c r="D720" s="95">
        <v>2</v>
      </c>
    </row>
    <row r="721" spans="1:4" x14ac:dyDescent="0.2">
      <c r="A721" s="92">
        <v>448</v>
      </c>
      <c r="B721" s="93">
        <v>1125</v>
      </c>
      <c r="C721" s="94" t="s">
        <v>266</v>
      </c>
      <c r="D721" s="95">
        <v>2</v>
      </c>
    </row>
    <row r="722" spans="1:4" x14ac:dyDescent="0.2">
      <c r="A722" s="92">
        <v>449</v>
      </c>
      <c r="B722" s="93">
        <v>1127</v>
      </c>
      <c r="C722" s="94" t="s">
        <v>266</v>
      </c>
      <c r="D722" s="95">
        <v>2</v>
      </c>
    </row>
    <row r="723" spans="1:4" x14ac:dyDescent="0.2">
      <c r="A723" s="92">
        <v>450</v>
      </c>
      <c r="B723" s="93">
        <v>1129</v>
      </c>
      <c r="C723" s="94" t="s">
        <v>266</v>
      </c>
      <c r="D723" s="95">
        <v>2</v>
      </c>
    </row>
    <row r="724" spans="1:4" x14ac:dyDescent="0.2">
      <c r="A724" s="92">
        <v>451</v>
      </c>
      <c r="B724" s="93">
        <v>1140</v>
      </c>
      <c r="C724" s="94" t="s">
        <v>266</v>
      </c>
      <c r="D724" s="95">
        <v>2</v>
      </c>
    </row>
    <row r="725" spans="1:4" x14ac:dyDescent="0.2">
      <c r="A725" s="92">
        <v>452</v>
      </c>
      <c r="B725" s="93">
        <v>1142</v>
      </c>
      <c r="C725" s="94" t="s">
        <v>266</v>
      </c>
      <c r="D725" s="95">
        <v>2</v>
      </c>
    </row>
    <row r="726" spans="1:4" x14ac:dyDescent="0.2">
      <c r="A726" s="92">
        <v>453</v>
      </c>
      <c r="B726" s="93">
        <v>1144</v>
      </c>
      <c r="C726" s="94" t="s">
        <v>266</v>
      </c>
      <c r="D726" s="95">
        <v>2</v>
      </c>
    </row>
    <row r="727" spans="1:4" x14ac:dyDescent="0.2">
      <c r="A727" s="92">
        <v>454</v>
      </c>
      <c r="B727" s="93">
        <v>1146</v>
      </c>
      <c r="C727" s="94" t="s">
        <v>266</v>
      </c>
      <c r="D727" s="95">
        <v>2</v>
      </c>
    </row>
    <row r="728" spans="1:4" x14ac:dyDescent="0.2">
      <c r="A728" s="92">
        <v>455</v>
      </c>
      <c r="B728" s="93">
        <v>1148</v>
      </c>
      <c r="C728" s="94" t="s">
        <v>266</v>
      </c>
      <c r="D728" s="95">
        <v>2</v>
      </c>
    </row>
    <row r="729" spans="1:4" x14ac:dyDescent="0.2">
      <c r="A729" s="92">
        <v>456</v>
      </c>
      <c r="B729" s="93">
        <v>1150</v>
      </c>
      <c r="C729" s="94" t="s">
        <v>266</v>
      </c>
      <c r="D729" s="95">
        <v>2</v>
      </c>
    </row>
    <row r="730" spans="1:4" x14ac:dyDescent="0.2">
      <c r="A730" s="92">
        <v>459</v>
      </c>
      <c r="B730" s="93">
        <v>1398</v>
      </c>
      <c r="C730" s="94" t="s">
        <v>266</v>
      </c>
      <c r="D730" s="95">
        <v>2</v>
      </c>
    </row>
    <row r="731" spans="1:4" x14ac:dyDescent="0.2">
      <c r="A731" s="92">
        <v>460</v>
      </c>
      <c r="B731" s="93">
        <v>361</v>
      </c>
      <c r="C731" s="94" t="s">
        <v>356</v>
      </c>
      <c r="D731" s="95" t="s">
        <v>212</v>
      </c>
    </row>
    <row r="732" spans="1:4" x14ac:dyDescent="0.2">
      <c r="A732" s="92">
        <v>461</v>
      </c>
      <c r="B732" s="93">
        <v>361</v>
      </c>
      <c r="C732" s="94" t="s">
        <v>356</v>
      </c>
      <c r="D732" s="95" t="s">
        <v>212</v>
      </c>
    </row>
    <row r="733" spans="1:4" x14ac:dyDescent="0.2">
      <c r="A733" s="92">
        <v>462</v>
      </c>
      <c r="B733" s="93">
        <v>362</v>
      </c>
      <c r="C733" s="94" t="s">
        <v>357</v>
      </c>
      <c r="D733" s="95" t="s">
        <v>212</v>
      </c>
    </row>
    <row r="734" spans="1:4" x14ac:dyDescent="0.2">
      <c r="A734" s="92">
        <v>463</v>
      </c>
      <c r="B734" s="93">
        <v>363</v>
      </c>
      <c r="C734" s="94" t="s">
        <v>358</v>
      </c>
      <c r="D734" s="95" t="s">
        <v>212</v>
      </c>
    </row>
    <row r="735" spans="1:4" x14ac:dyDescent="0.2">
      <c r="A735" s="92">
        <v>464</v>
      </c>
      <c r="B735" s="93">
        <v>364</v>
      </c>
      <c r="C735" s="94" t="s">
        <v>359</v>
      </c>
      <c r="D735" s="95">
        <v>1</v>
      </c>
    </row>
    <row r="736" spans="1:4" x14ac:dyDescent="0.2">
      <c r="A736" s="92">
        <v>464</v>
      </c>
      <c r="B736" s="93">
        <v>365</v>
      </c>
      <c r="C736" s="94" t="s">
        <v>359</v>
      </c>
      <c r="D736" s="95">
        <v>1</v>
      </c>
    </row>
    <row r="737" spans="1:4" x14ac:dyDescent="0.2">
      <c r="A737" s="92">
        <v>465</v>
      </c>
      <c r="B737" s="93">
        <v>1410</v>
      </c>
      <c r="C737" s="94" t="s">
        <v>360</v>
      </c>
      <c r="D737" s="95">
        <v>1</v>
      </c>
    </row>
    <row r="738" spans="1:4" x14ac:dyDescent="0.2">
      <c r="A738" s="92">
        <v>465</v>
      </c>
      <c r="B738" s="93">
        <v>1411</v>
      </c>
      <c r="C738" s="94" t="s">
        <v>360</v>
      </c>
      <c r="D738" s="95">
        <v>1</v>
      </c>
    </row>
    <row r="739" spans="1:4" x14ac:dyDescent="0.2">
      <c r="A739" s="92">
        <v>466</v>
      </c>
      <c r="B739" s="93">
        <v>366</v>
      </c>
      <c r="C739" s="94" t="s">
        <v>361</v>
      </c>
      <c r="D739" s="95" t="s">
        <v>450</v>
      </c>
    </row>
    <row r="740" spans="1:4" x14ac:dyDescent="0.2">
      <c r="A740" s="92">
        <v>467</v>
      </c>
      <c r="B740" s="93">
        <v>367</v>
      </c>
      <c r="C740" s="94" t="s">
        <v>361</v>
      </c>
      <c r="D740" s="95" t="s">
        <v>450</v>
      </c>
    </row>
    <row r="741" spans="1:4" x14ac:dyDescent="0.2">
      <c r="A741" s="92">
        <v>468</v>
      </c>
      <c r="B741" s="93">
        <v>368</v>
      </c>
      <c r="C741" s="94" t="s">
        <v>361</v>
      </c>
      <c r="D741" s="95" t="s">
        <v>450</v>
      </c>
    </row>
    <row r="742" spans="1:4" x14ac:dyDescent="0.2">
      <c r="A742" s="92">
        <v>469</v>
      </c>
      <c r="B742" s="93">
        <v>369</v>
      </c>
      <c r="C742" s="94" t="s">
        <v>361</v>
      </c>
      <c r="D742" s="95" t="s">
        <v>450</v>
      </c>
    </row>
    <row r="743" spans="1:4" x14ac:dyDescent="0.2">
      <c r="A743" s="92">
        <v>470</v>
      </c>
      <c r="B743" s="93">
        <v>370</v>
      </c>
      <c r="C743" s="94" t="s">
        <v>361</v>
      </c>
      <c r="D743" s="95" t="s">
        <v>450</v>
      </c>
    </row>
    <row r="744" spans="1:4" x14ac:dyDescent="0.2">
      <c r="A744" s="92">
        <v>473</v>
      </c>
      <c r="B744" s="93">
        <v>1412</v>
      </c>
      <c r="C744" s="94" t="s">
        <v>362</v>
      </c>
      <c r="D744" s="95">
        <v>1</v>
      </c>
    </row>
    <row r="745" spans="1:4" x14ac:dyDescent="0.2">
      <c r="A745" s="92">
        <v>473</v>
      </c>
      <c r="B745" s="93">
        <v>1413</v>
      </c>
      <c r="C745" s="94" t="s">
        <v>362</v>
      </c>
      <c r="D745" s="95">
        <v>2</v>
      </c>
    </row>
    <row r="746" spans="1:4" x14ac:dyDescent="0.2">
      <c r="A746" s="92">
        <v>474</v>
      </c>
      <c r="B746" s="93">
        <v>1414</v>
      </c>
      <c r="C746" s="94" t="s">
        <v>363</v>
      </c>
      <c r="D746" s="95" t="s">
        <v>212</v>
      </c>
    </row>
    <row r="747" spans="1:4" x14ac:dyDescent="0.2">
      <c r="A747" s="92">
        <v>475</v>
      </c>
      <c r="B747" s="93">
        <v>1415</v>
      </c>
      <c r="C747" s="94" t="s">
        <v>364</v>
      </c>
      <c r="D747" s="95">
        <v>1</v>
      </c>
    </row>
    <row r="748" spans="1:4" x14ac:dyDescent="0.2">
      <c r="A748" s="92">
        <v>475</v>
      </c>
      <c r="B748" s="93">
        <v>1416</v>
      </c>
      <c r="C748" s="94" t="s">
        <v>364</v>
      </c>
      <c r="D748" s="95">
        <v>2</v>
      </c>
    </row>
    <row r="749" spans="1:4" x14ac:dyDescent="0.2">
      <c r="A749" s="92">
        <v>476</v>
      </c>
      <c r="B749" s="93">
        <v>1417</v>
      </c>
      <c r="C749" s="94" t="s">
        <v>365</v>
      </c>
      <c r="D749" s="95" t="s">
        <v>212</v>
      </c>
    </row>
    <row r="750" spans="1:4" x14ac:dyDescent="0.2">
      <c r="A750" s="92">
        <v>477</v>
      </c>
      <c r="B750" s="93">
        <v>1418</v>
      </c>
      <c r="C750" s="94" t="s">
        <v>365</v>
      </c>
      <c r="D750" s="95" t="s">
        <v>212</v>
      </c>
    </row>
    <row r="751" spans="1:4" x14ac:dyDescent="0.2">
      <c r="A751" s="92">
        <v>478</v>
      </c>
      <c r="B751" s="93">
        <v>1419</v>
      </c>
      <c r="C751" s="94" t="s">
        <v>295</v>
      </c>
      <c r="D751" s="95">
        <v>1</v>
      </c>
    </row>
    <row r="752" spans="1:4" x14ac:dyDescent="0.2">
      <c r="A752" s="92">
        <v>478</v>
      </c>
      <c r="B752" s="93">
        <v>1420</v>
      </c>
      <c r="C752" s="94" t="s">
        <v>295</v>
      </c>
      <c r="D752" s="95">
        <v>1</v>
      </c>
    </row>
    <row r="753" spans="1:4" x14ac:dyDescent="0.2">
      <c r="A753" s="92">
        <v>478</v>
      </c>
      <c r="B753" s="93">
        <v>1421</v>
      </c>
      <c r="C753" s="94" t="s">
        <v>295</v>
      </c>
      <c r="D753" s="95">
        <v>2</v>
      </c>
    </row>
    <row r="754" spans="1:4" x14ac:dyDescent="0.2">
      <c r="A754" s="92">
        <v>479</v>
      </c>
      <c r="B754" s="93">
        <v>1424</v>
      </c>
      <c r="C754" s="94" t="s">
        <v>353</v>
      </c>
      <c r="D754" s="95">
        <v>2</v>
      </c>
    </row>
    <row r="755" spans="1:4" x14ac:dyDescent="0.2">
      <c r="A755" s="92">
        <v>479</v>
      </c>
      <c r="B755" s="93">
        <v>1425</v>
      </c>
      <c r="C755" s="94" t="s">
        <v>353</v>
      </c>
      <c r="D755" s="95">
        <v>1</v>
      </c>
    </row>
    <row r="756" spans="1:4" x14ac:dyDescent="0.2">
      <c r="A756" s="92">
        <v>480</v>
      </c>
      <c r="B756" s="93">
        <v>1426</v>
      </c>
      <c r="C756" s="94" t="s">
        <v>353</v>
      </c>
      <c r="D756" s="95">
        <v>2</v>
      </c>
    </row>
    <row r="757" spans="1:4" x14ac:dyDescent="0.2">
      <c r="A757" s="92">
        <v>480</v>
      </c>
      <c r="B757" s="93">
        <v>1427</v>
      </c>
      <c r="C757" s="94" t="s">
        <v>353</v>
      </c>
      <c r="D757" s="95">
        <v>1</v>
      </c>
    </row>
    <row r="758" spans="1:4" x14ac:dyDescent="0.2">
      <c r="A758" s="92">
        <v>481</v>
      </c>
      <c r="B758" s="93">
        <v>1428</v>
      </c>
      <c r="C758" s="94" t="s">
        <v>353</v>
      </c>
      <c r="D758" s="95">
        <v>2</v>
      </c>
    </row>
    <row r="759" spans="1:4" x14ac:dyDescent="0.2">
      <c r="A759" s="92">
        <v>481</v>
      </c>
      <c r="B759" s="93">
        <v>1429</v>
      </c>
      <c r="C759" s="94" t="s">
        <v>353</v>
      </c>
      <c r="D759" s="95">
        <v>1</v>
      </c>
    </row>
    <row r="760" spans="1:4" x14ac:dyDescent="0.2">
      <c r="A760" s="92">
        <v>482</v>
      </c>
      <c r="B760" s="93">
        <v>378</v>
      </c>
      <c r="C760" s="94" t="s">
        <v>366</v>
      </c>
      <c r="D760" s="95" t="s">
        <v>367</v>
      </c>
    </row>
    <row r="761" spans="1:4" x14ac:dyDescent="0.2">
      <c r="A761" s="92">
        <v>483</v>
      </c>
      <c r="B761" s="93">
        <v>379</v>
      </c>
      <c r="C761" s="94" t="s">
        <v>368</v>
      </c>
      <c r="D761" s="95" t="s">
        <v>367</v>
      </c>
    </row>
    <row r="762" spans="1:4" x14ac:dyDescent="0.2">
      <c r="A762" s="92">
        <v>484</v>
      </c>
      <c r="B762" s="93">
        <v>380</v>
      </c>
      <c r="C762" s="94" t="s">
        <v>369</v>
      </c>
      <c r="D762" s="95" t="s">
        <v>367</v>
      </c>
    </row>
    <row r="763" spans="1:4" x14ac:dyDescent="0.2">
      <c r="A763" s="92">
        <v>485</v>
      </c>
      <c r="B763" s="93">
        <v>381</v>
      </c>
      <c r="C763" s="94" t="s">
        <v>370</v>
      </c>
      <c r="D763" s="95" t="s">
        <v>367</v>
      </c>
    </row>
    <row r="764" spans="1:4" x14ac:dyDescent="0.2">
      <c r="A764" s="92">
        <v>486</v>
      </c>
      <c r="B764" s="93">
        <v>382</v>
      </c>
      <c r="C764" s="94" t="s">
        <v>371</v>
      </c>
      <c r="D764" s="95" t="s">
        <v>367</v>
      </c>
    </row>
    <row r="765" spans="1:4" x14ac:dyDescent="0.2">
      <c r="A765" s="92">
        <v>487</v>
      </c>
      <c r="B765" s="93">
        <v>383</v>
      </c>
      <c r="C765" s="94" t="s">
        <v>372</v>
      </c>
      <c r="D765" s="95" t="s">
        <v>367</v>
      </c>
    </row>
    <row r="766" spans="1:4" x14ac:dyDescent="0.2">
      <c r="A766" s="92">
        <v>488</v>
      </c>
      <c r="B766" s="93">
        <v>384</v>
      </c>
      <c r="C766" s="94" t="s">
        <v>373</v>
      </c>
      <c r="D766" s="95" t="s">
        <v>367</v>
      </c>
    </row>
    <row r="767" spans="1:4" x14ac:dyDescent="0.2">
      <c r="A767" s="92">
        <v>489</v>
      </c>
      <c r="B767" s="93">
        <v>385</v>
      </c>
      <c r="C767" s="94" t="s">
        <v>374</v>
      </c>
      <c r="D767" s="95" t="s">
        <v>367</v>
      </c>
    </row>
    <row r="768" spans="1:4" x14ac:dyDescent="0.2">
      <c r="A768" s="92">
        <v>490</v>
      </c>
      <c r="B768" s="93">
        <v>386</v>
      </c>
      <c r="C768" s="94" t="s">
        <v>375</v>
      </c>
      <c r="D768" s="95" t="s">
        <v>367</v>
      </c>
    </row>
    <row r="769" spans="1:4" x14ac:dyDescent="0.2">
      <c r="A769" s="92">
        <v>491</v>
      </c>
      <c r="B769" s="93">
        <v>387</v>
      </c>
      <c r="C769" s="94" t="s">
        <v>376</v>
      </c>
      <c r="D769" s="95" t="s">
        <v>367</v>
      </c>
    </row>
    <row r="770" spans="1:4" x14ac:dyDescent="0.2">
      <c r="A770" s="92">
        <v>492</v>
      </c>
      <c r="B770" s="93">
        <v>388</v>
      </c>
      <c r="C770" s="94" t="s">
        <v>377</v>
      </c>
      <c r="D770" s="95" t="s">
        <v>367</v>
      </c>
    </row>
    <row r="771" spans="1:4" x14ac:dyDescent="0.2">
      <c r="A771" s="92">
        <v>493</v>
      </c>
      <c r="B771" s="93">
        <v>389</v>
      </c>
      <c r="C771" s="94" t="s">
        <v>378</v>
      </c>
      <c r="D771" s="95" t="s">
        <v>367</v>
      </c>
    </row>
    <row r="772" spans="1:4" x14ac:dyDescent="0.2">
      <c r="A772" s="92">
        <v>494</v>
      </c>
      <c r="B772" s="93">
        <v>390</v>
      </c>
      <c r="C772" s="94" t="s">
        <v>379</v>
      </c>
      <c r="D772" s="95" t="s">
        <v>367</v>
      </c>
    </row>
    <row r="773" spans="1:4" x14ac:dyDescent="0.2">
      <c r="A773" s="92">
        <v>495</v>
      </c>
      <c r="B773" s="93">
        <v>391</v>
      </c>
      <c r="C773" s="94" t="s">
        <v>380</v>
      </c>
      <c r="D773" s="95" t="s">
        <v>367</v>
      </c>
    </row>
    <row r="774" spans="1:4" x14ac:dyDescent="0.2">
      <c r="A774" s="92">
        <v>496</v>
      </c>
      <c r="B774" s="93">
        <v>392</v>
      </c>
      <c r="C774" s="94" t="s">
        <v>381</v>
      </c>
      <c r="D774" s="95" t="s">
        <v>367</v>
      </c>
    </row>
    <row r="775" spans="1:4" x14ac:dyDescent="0.2">
      <c r="A775" s="92">
        <v>497</v>
      </c>
      <c r="B775" s="93">
        <v>393</v>
      </c>
      <c r="C775" s="94" t="s">
        <v>382</v>
      </c>
      <c r="D775" s="95" t="s">
        <v>367</v>
      </c>
    </row>
    <row r="776" spans="1:4" x14ac:dyDescent="0.2">
      <c r="A776" s="92">
        <v>498</v>
      </c>
      <c r="B776" s="93">
        <v>394</v>
      </c>
      <c r="C776" s="94" t="s">
        <v>383</v>
      </c>
      <c r="D776" s="95" t="s">
        <v>367</v>
      </c>
    </row>
    <row r="777" spans="1:4" x14ac:dyDescent="0.2">
      <c r="A777" s="92">
        <v>701</v>
      </c>
      <c r="B777" s="93">
        <v>343</v>
      </c>
      <c r="C777" s="94" t="s">
        <v>384</v>
      </c>
      <c r="D777" s="95" t="s">
        <v>212</v>
      </c>
    </row>
    <row r="778" spans="1:4" x14ac:dyDescent="0.2">
      <c r="A778" s="92">
        <v>702</v>
      </c>
      <c r="B778" s="93">
        <v>344</v>
      </c>
      <c r="C778" s="94" t="s">
        <v>384</v>
      </c>
      <c r="D778" s="95" t="s">
        <v>212</v>
      </c>
    </row>
    <row r="779" spans="1:4" x14ac:dyDescent="0.2">
      <c r="A779" s="92">
        <v>703</v>
      </c>
      <c r="B779" s="93">
        <v>317</v>
      </c>
      <c r="C779" s="94" t="s">
        <v>318</v>
      </c>
      <c r="D779" s="95" t="s">
        <v>212</v>
      </c>
    </row>
    <row r="780" spans="1:4" x14ac:dyDescent="0.2">
      <c r="A780" s="92">
        <v>704</v>
      </c>
      <c r="B780" s="93">
        <v>318</v>
      </c>
      <c r="C780" s="94" t="s">
        <v>318</v>
      </c>
      <c r="D780" s="95" t="s">
        <v>212</v>
      </c>
    </row>
    <row r="781" spans="1:4" x14ac:dyDescent="0.2">
      <c r="A781" s="92">
        <v>705</v>
      </c>
      <c r="B781" s="93">
        <v>319</v>
      </c>
      <c r="C781" s="94" t="s">
        <v>318</v>
      </c>
      <c r="D781" s="95" t="s">
        <v>212</v>
      </c>
    </row>
    <row r="782" spans="1:4" x14ac:dyDescent="0.2">
      <c r="A782" s="92">
        <v>706</v>
      </c>
      <c r="B782" s="93">
        <v>320</v>
      </c>
      <c r="C782" s="94" t="s">
        <v>318</v>
      </c>
      <c r="D782" s="95" t="s">
        <v>212</v>
      </c>
    </row>
    <row r="783" spans="1:4" x14ac:dyDescent="0.2">
      <c r="A783" s="92">
        <v>707</v>
      </c>
      <c r="B783" s="93">
        <v>321</v>
      </c>
      <c r="C783" s="94" t="s">
        <v>318</v>
      </c>
      <c r="D783" s="95" t="s">
        <v>212</v>
      </c>
    </row>
    <row r="784" spans="1:4" x14ac:dyDescent="0.2">
      <c r="A784" s="92">
        <v>708</v>
      </c>
      <c r="B784" s="93">
        <v>322</v>
      </c>
      <c r="C784" s="94" t="s">
        <v>318</v>
      </c>
      <c r="D784" s="95" t="s">
        <v>212</v>
      </c>
    </row>
    <row r="785" spans="1:4" x14ac:dyDescent="0.2">
      <c r="A785" s="92">
        <v>709</v>
      </c>
      <c r="B785" s="93">
        <v>323</v>
      </c>
      <c r="C785" s="94" t="s">
        <v>318</v>
      </c>
      <c r="D785" s="95" t="s">
        <v>212</v>
      </c>
    </row>
    <row r="786" spans="1:4" x14ac:dyDescent="0.2">
      <c r="A786" s="92">
        <v>710</v>
      </c>
      <c r="B786" s="93">
        <v>324</v>
      </c>
      <c r="C786" s="94" t="s">
        <v>318</v>
      </c>
      <c r="D786" s="95" t="s">
        <v>212</v>
      </c>
    </row>
    <row r="787" spans="1:4" x14ac:dyDescent="0.2">
      <c r="A787" s="92">
        <v>711</v>
      </c>
      <c r="B787" s="93">
        <v>325</v>
      </c>
      <c r="C787" s="94" t="s">
        <v>318</v>
      </c>
      <c r="D787" s="95" t="s">
        <v>212</v>
      </c>
    </row>
    <row r="788" spans="1:4" x14ac:dyDescent="0.2">
      <c r="A788" s="92">
        <v>712</v>
      </c>
      <c r="B788" s="93">
        <v>326</v>
      </c>
      <c r="C788" s="94" t="s">
        <v>385</v>
      </c>
      <c r="D788" s="95" t="s">
        <v>212</v>
      </c>
    </row>
    <row r="789" spans="1:4" x14ac:dyDescent="0.2">
      <c r="A789" s="92">
        <v>713</v>
      </c>
      <c r="B789" s="93">
        <v>328</v>
      </c>
      <c r="C789" s="94" t="s">
        <v>385</v>
      </c>
      <c r="D789" s="95" t="s">
        <v>212</v>
      </c>
    </row>
    <row r="790" spans="1:4" x14ac:dyDescent="0.2">
      <c r="A790" s="92">
        <v>714</v>
      </c>
      <c r="B790" s="93">
        <v>329</v>
      </c>
      <c r="C790" s="94" t="s">
        <v>385</v>
      </c>
      <c r="D790" s="95" t="s">
        <v>212</v>
      </c>
    </row>
    <row r="791" spans="1:4" x14ac:dyDescent="0.2">
      <c r="A791" s="92">
        <v>715</v>
      </c>
      <c r="B791" s="93">
        <v>330</v>
      </c>
      <c r="C791" s="94" t="s">
        <v>385</v>
      </c>
      <c r="D791" s="95" t="s">
        <v>212</v>
      </c>
    </row>
    <row r="792" spans="1:4" x14ac:dyDescent="0.2">
      <c r="A792" s="92">
        <v>716</v>
      </c>
      <c r="B792" s="93">
        <v>339</v>
      </c>
      <c r="C792" s="94" t="s">
        <v>386</v>
      </c>
      <c r="D792" s="95" t="s">
        <v>212</v>
      </c>
    </row>
    <row r="793" spans="1:4" x14ac:dyDescent="0.2">
      <c r="A793" s="92">
        <v>717</v>
      </c>
      <c r="B793" s="93">
        <v>340</v>
      </c>
      <c r="C793" s="94" t="s">
        <v>386</v>
      </c>
      <c r="D793" s="95" t="s">
        <v>212</v>
      </c>
    </row>
    <row r="794" spans="1:4" x14ac:dyDescent="0.2">
      <c r="A794" s="92">
        <v>718</v>
      </c>
      <c r="B794" s="93">
        <v>341</v>
      </c>
      <c r="C794" s="94" t="s">
        <v>387</v>
      </c>
      <c r="D794" s="95" t="s">
        <v>212</v>
      </c>
    </row>
    <row r="795" spans="1:4" x14ac:dyDescent="0.2">
      <c r="A795" s="92">
        <v>719</v>
      </c>
      <c r="B795" s="93">
        <v>342</v>
      </c>
      <c r="C795" s="94" t="s">
        <v>387</v>
      </c>
      <c r="D795" s="95" t="s">
        <v>212</v>
      </c>
    </row>
    <row r="796" spans="1:4" x14ac:dyDescent="0.2">
      <c r="A796" s="92">
        <v>720</v>
      </c>
      <c r="B796" s="93">
        <v>331</v>
      </c>
      <c r="C796" s="94" t="s">
        <v>251</v>
      </c>
      <c r="D796" s="95">
        <v>1</v>
      </c>
    </row>
    <row r="797" spans="1:4" x14ac:dyDescent="0.2">
      <c r="A797" s="92">
        <v>720</v>
      </c>
      <c r="B797" s="93">
        <v>332</v>
      </c>
      <c r="C797" s="94" t="s">
        <v>251</v>
      </c>
      <c r="D797" s="95">
        <v>1</v>
      </c>
    </row>
    <row r="798" spans="1:4" x14ac:dyDescent="0.2">
      <c r="A798" s="92">
        <v>720</v>
      </c>
      <c r="B798" s="93">
        <v>333</v>
      </c>
      <c r="C798" s="94" t="s">
        <v>251</v>
      </c>
      <c r="D798" s="95">
        <v>2</v>
      </c>
    </row>
    <row r="799" spans="1:4" x14ac:dyDescent="0.2">
      <c r="A799" s="92">
        <v>721</v>
      </c>
      <c r="B799" s="93">
        <v>327</v>
      </c>
      <c r="C799" s="94" t="s">
        <v>388</v>
      </c>
      <c r="D799" s="95">
        <v>2</v>
      </c>
    </row>
    <row r="800" spans="1:4" x14ac:dyDescent="0.2">
      <c r="A800" s="92">
        <v>721</v>
      </c>
      <c r="B800" s="93">
        <v>336</v>
      </c>
      <c r="C800" s="94" t="s">
        <v>388</v>
      </c>
      <c r="D800" s="95">
        <v>1</v>
      </c>
    </row>
    <row r="801" spans="1:4" x14ac:dyDescent="0.2">
      <c r="A801" s="92">
        <v>722</v>
      </c>
      <c r="B801" s="93">
        <v>13067</v>
      </c>
      <c r="C801" s="94" t="s">
        <v>388</v>
      </c>
      <c r="D801" s="95">
        <v>2</v>
      </c>
    </row>
    <row r="802" spans="1:4" x14ac:dyDescent="0.2">
      <c r="A802" s="92">
        <v>722</v>
      </c>
      <c r="B802" s="93">
        <v>13068</v>
      </c>
      <c r="C802" s="94" t="s">
        <v>388</v>
      </c>
      <c r="D802" s="95">
        <v>1</v>
      </c>
    </row>
    <row r="803" spans="1:4" x14ac:dyDescent="0.2">
      <c r="A803" s="92">
        <v>723</v>
      </c>
      <c r="B803" s="93">
        <v>13070</v>
      </c>
      <c r="C803" s="94" t="s">
        <v>388</v>
      </c>
      <c r="D803" s="95">
        <v>2</v>
      </c>
    </row>
    <row r="804" spans="1:4" x14ac:dyDescent="0.2">
      <c r="A804" s="92">
        <v>723</v>
      </c>
      <c r="B804" s="93">
        <v>13071</v>
      </c>
      <c r="C804" s="94" t="s">
        <v>388</v>
      </c>
      <c r="D804" s="95">
        <v>1</v>
      </c>
    </row>
    <row r="805" spans="1:4" x14ac:dyDescent="0.2">
      <c r="A805" s="92">
        <v>724</v>
      </c>
      <c r="B805" s="93">
        <v>13073</v>
      </c>
      <c r="C805" s="94" t="s">
        <v>388</v>
      </c>
      <c r="D805" s="95">
        <v>2</v>
      </c>
    </row>
    <row r="806" spans="1:4" x14ac:dyDescent="0.2">
      <c r="A806" s="92">
        <v>724</v>
      </c>
      <c r="B806" s="93">
        <v>13074</v>
      </c>
      <c r="C806" s="94" t="s">
        <v>388</v>
      </c>
      <c r="D806" s="95">
        <v>1</v>
      </c>
    </row>
    <row r="807" spans="1:4" x14ac:dyDescent="0.2">
      <c r="A807" s="92">
        <v>725</v>
      </c>
      <c r="B807" s="93">
        <v>13076</v>
      </c>
      <c r="C807" s="94" t="s">
        <v>388</v>
      </c>
      <c r="D807" s="95">
        <v>2</v>
      </c>
    </row>
    <row r="808" spans="1:4" x14ac:dyDescent="0.2">
      <c r="A808" s="92">
        <v>725</v>
      </c>
      <c r="B808" s="93">
        <v>13077</v>
      </c>
      <c r="C808" s="94" t="s">
        <v>388</v>
      </c>
      <c r="D808" s="95">
        <v>1</v>
      </c>
    </row>
    <row r="809" spans="1:4" x14ac:dyDescent="0.2">
      <c r="A809" s="92">
        <v>726</v>
      </c>
      <c r="B809" s="93">
        <v>13079</v>
      </c>
      <c r="C809" s="94" t="s">
        <v>388</v>
      </c>
      <c r="D809" s="95">
        <v>2</v>
      </c>
    </row>
    <row r="810" spans="1:4" x14ac:dyDescent="0.2">
      <c r="A810" s="92">
        <v>726</v>
      </c>
      <c r="B810" s="93">
        <v>13080</v>
      </c>
      <c r="C810" s="94" t="s">
        <v>388</v>
      </c>
      <c r="D810" s="95">
        <v>1</v>
      </c>
    </row>
    <row r="811" spans="1:4" x14ac:dyDescent="0.2">
      <c r="A811" s="92">
        <v>727</v>
      </c>
      <c r="B811" s="93">
        <v>13032</v>
      </c>
      <c r="C811" s="94" t="s">
        <v>388</v>
      </c>
      <c r="D811" s="95">
        <v>2</v>
      </c>
    </row>
    <row r="812" spans="1:4" x14ac:dyDescent="0.2">
      <c r="A812" s="92">
        <v>727</v>
      </c>
      <c r="B812" s="93">
        <v>13033</v>
      </c>
      <c r="C812" s="94" t="s">
        <v>388</v>
      </c>
      <c r="D812" s="95">
        <v>1</v>
      </c>
    </row>
    <row r="813" spans="1:4" x14ac:dyDescent="0.2">
      <c r="A813" s="92">
        <v>728</v>
      </c>
      <c r="B813" s="93">
        <v>13034</v>
      </c>
      <c r="C813" s="94" t="s">
        <v>389</v>
      </c>
      <c r="D813" s="95">
        <v>2</v>
      </c>
    </row>
    <row r="814" spans="1:4" x14ac:dyDescent="0.2">
      <c r="A814" s="92">
        <v>729</v>
      </c>
      <c r="B814" s="93">
        <v>13035</v>
      </c>
      <c r="C814" s="94" t="s">
        <v>388</v>
      </c>
      <c r="D814" s="95">
        <v>2</v>
      </c>
    </row>
    <row r="815" spans="1:4" x14ac:dyDescent="0.2">
      <c r="A815" s="92">
        <v>729</v>
      </c>
      <c r="B815" s="93">
        <v>13036</v>
      </c>
      <c r="C815" s="94" t="s">
        <v>388</v>
      </c>
      <c r="D815" s="95">
        <v>1</v>
      </c>
    </row>
    <row r="816" spans="1:4" x14ac:dyDescent="0.2">
      <c r="A816" s="92">
        <v>730</v>
      </c>
      <c r="B816" s="93">
        <v>13037</v>
      </c>
      <c r="C816" s="94" t="s">
        <v>389</v>
      </c>
      <c r="D816" s="95">
        <v>2</v>
      </c>
    </row>
    <row r="817" spans="1:4" x14ac:dyDescent="0.2">
      <c r="A817" s="92">
        <v>731</v>
      </c>
      <c r="B817" s="93">
        <v>13038</v>
      </c>
      <c r="C817" s="94" t="s">
        <v>388</v>
      </c>
      <c r="D817" s="95">
        <v>2</v>
      </c>
    </row>
    <row r="818" spans="1:4" x14ac:dyDescent="0.2">
      <c r="A818" s="92">
        <v>731</v>
      </c>
      <c r="B818" s="93">
        <v>13039</v>
      </c>
      <c r="C818" s="94" t="s">
        <v>388</v>
      </c>
      <c r="D818" s="95">
        <v>1</v>
      </c>
    </row>
    <row r="819" spans="1:4" x14ac:dyDescent="0.2">
      <c r="A819" s="92">
        <v>732</v>
      </c>
      <c r="B819" s="93">
        <v>13040</v>
      </c>
      <c r="C819" s="94" t="s">
        <v>389</v>
      </c>
      <c r="D819" s="95">
        <v>2</v>
      </c>
    </row>
    <row r="820" spans="1:4" x14ac:dyDescent="0.2">
      <c r="A820" s="92">
        <v>733</v>
      </c>
      <c r="B820" s="93">
        <v>13041</v>
      </c>
      <c r="C820" s="94" t="s">
        <v>388</v>
      </c>
      <c r="D820" s="95">
        <v>2</v>
      </c>
    </row>
    <row r="821" spans="1:4" x14ac:dyDescent="0.2">
      <c r="A821" s="92">
        <v>733</v>
      </c>
      <c r="B821" s="93">
        <v>13042</v>
      </c>
      <c r="C821" s="94" t="s">
        <v>388</v>
      </c>
      <c r="D821" s="95">
        <v>1</v>
      </c>
    </row>
    <row r="822" spans="1:4" x14ac:dyDescent="0.2">
      <c r="A822" s="92">
        <v>734</v>
      </c>
      <c r="B822" s="93">
        <v>13043</v>
      </c>
      <c r="C822" s="94" t="s">
        <v>389</v>
      </c>
      <c r="D822" s="95">
        <v>2</v>
      </c>
    </row>
    <row r="823" spans="1:4" x14ac:dyDescent="0.2">
      <c r="A823" s="92">
        <v>735</v>
      </c>
      <c r="B823" s="93">
        <v>13044</v>
      </c>
      <c r="C823" s="94" t="s">
        <v>388</v>
      </c>
      <c r="D823" s="95">
        <v>2</v>
      </c>
    </row>
    <row r="824" spans="1:4" x14ac:dyDescent="0.2">
      <c r="A824" s="92">
        <v>735</v>
      </c>
      <c r="B824" s="93">
        <v>13045</v>
      </c>
      <c r="C824" s="94" t="s">
        <v>388</v>
      </c>
      <c r="D824" s="95">
        <v>1</v>
      </c>
    </row>
    <row r="825" spans="1:4" x14ac:dyDescent="0.2">
      <c r="A825" s="92">
        <v>736</v>
      </c>
      <c r="B825" s="93">
        <v>13046</v>
      </c>
      <c r="C825" s="94" t="s">
        <v>389</v>
      </c>
      <c r="D825" s="95">
        <v>2</v>
      </c>
    </row>
    <row r="826" spans="1:4" x14ac:dyDescent="0.2">
      <c r="A826" s="92">
        <v>737</v>
      </c>
      <c r="B826" s="93">
        <v>13047</v>
      </c>
      <c r="C826" s="94" t="s">
        <v>388</v>
      </c>
      <c r="D826" s="95">
        <v>2</v>
      </c>
    </row>
    <row r="827" spans="1:4" x14ac:dyDescent="0.2">
      <c r="A827" s="92">
        <v>737</v>
      </c>
      <c r="B827" s="93">
        <v>13048</v>
      </c>
      <c r="C827" s="94" t="s">
        <v>388</v>
      </c>
      <c r="D827" s="95">
        <v>1</v>
      </c>
    </row>
    <row r="828" spans="1:4" x14ac:dyDescent="0.2">
      <c r="A828" s="92">
        <v>738</v>
      </c>
      <c r="B828" s="93">
        <v>13049</v>
      </c>
      <c r="C828" s="94" t="s">
        <v>389</v>
      </c>
      <c r="D828" s="95">
        <v>2</v>
      </c>
    </row>
    <row r="829" spans="1:4" x14ac:dyDescent="0.2">
      <c r="A829" s="92">
        <v>739</v>
      </c>
      <c r="B829" s="93">
        <v>13050</v>
      </c>
      <c r="C829" s="94" t="s">
        <v>388</v>
      </c>
      <c r="D829" s="95">
        <v>2</v>
      </c>
    </row>
    <row r="830" spans="1:4" x14ac:dyDescent="0.2">
      <c r="A830" s="92">
        <v>739</v>
      </c>
      <c r="B830" s="93">
        <v>13051</v>
      </c>
      <c r="C830" s="94" t="s">
        <v>388</v>
      </c>
      <c r="D830" s="95">
        <v>1</v>
      </c>
    </row>
    <row r="831" spans="1:4" x14ac:dyDescent="0.2">
      <c r="A831" s="92">
        <v>740</v>
      </c>
      <c r="B831" s="93">
        <v>13052</v>
      </c>
      <c r="C831" s="94" t="s">
        <v>389</v>
      </c>
      <c r="D831" s="95">
        <v>2</v>
      </c>
    </row>
    <row r="832" spans="1:4" x14ac:dyDescent="0.2">
      <c r="A832" s="92">
        <v>741</v>
      </c>
      <c r="B832" s="93">
        <v>13053</v>
      </c>
      <c r="C832" s="94" t="s">
        <v>388</v>
      </c>
      <c r="D832" s="95">
        <v>2</v>
      </c>
    </row>
    <row r="833" spans="1:4" x14ac:dyDescent="0.2">
      <c r="A833" s="92">
        <v>741</v>
      </c>
      <c r="B833" s="93">
        <v>13054</v>
      </c>
      <c r="C833" s="94" t="s">
        <v>388</v>
      </c>
      <c r="D833" s="95">
        <v>1</v>
      </c>
    </row>
    <row r="834" spans="1:4" x14ac:dyDescent="0.2">
      <c r="A834" s="92">
        <v>742</v>
      </c>
      <c r="B834" s="93">
        <v>13055</v>
      </c>
      <c r="C834" s="94" t="s">
        <v>389</v>
      </c>
      <c r="D834" s="95">
        <v>2</v>
      </c>
    </row>
    <row r="835" spans="1:4" x14ac:dyDescent="0.2">
      <c r="A835" s="92">
        <v>743</v>
      </c>
      <c r="B835" s="93">
        <v>13056</v>
      </c>
      <c r="C835" s="94" t="s">
        <v>388</v>
      </c>
      <c r="D835" s="95">
        <v>2</v>
      </c>
    </row>
    <row r="836" spans="1:4" x14ac:dyDescent="0.2">
      <c r="A836" s="92">
        <v>743</v>
      </c>
      <c r="B836" s="93">
        <v>13057</v>
      </c>
      <c r="C836" s="94" t="s">
        <v>388</v>
      </c>
      <c r="D836" s="95">
        <v>1</v>
      </c>
    </row>
    <row r="837" spans="1:4" x14ac:dyDescent="0.2">
      <c r="A837" s="92">
        <v>744</v>
      </c>
      <c r="B837" s="93">
        <v>13058</v>
      </c>
      <c r="C837" s="94" t="s">
        <v>389</v>
      </c>
      <c r="D837" s="95">
        <v>2</v>
      </c>
    </row>
    <row r="838" spans="1:4" x14ac:dyDescent="0.2">
      <c r="A838" s="92">
        <v>745</v>
      </c>
      <c r="B838" s="93">
        <v>13059</v>
      </c>
      <c r="C838" s="94" t="s">
        <v>388</v>
      </c>
      <c r="D838" s="95">
        <v>2</v>
      </c>
    </row>
    <row r="839" spans="1:4" x14ac:dyDescent="0.2">
      <c r="A839" s="92">
        <v>745</v>
      </c>
      <c r="B839" s="93">
        <v>13060</v>
      </c>
      <c r="C839" s="94" t="s">
        <v>388</v>
      </c>
      <c r="D839" s="95">
        <v>1</v>
      </c>
    </row>
    <row r="840" spans="1:4" x14ac:dyDescent="0.2">
      <c r="A840" s="92">
        <v>746</v>
      </c>
      <c r="B840" s="93">
        <v>13061</v>
      </c>
      <c r="C840" s="94" t="s">
        <v>389</v>
      </c>
      <c r="D840" s="95">
        <v>2</v>
      </c>
    </row>
    <row r="841" spans="1:4" x14ac:dyDescent="0.2">
      <c r="A841" s="92">
        <v>747</v>
      </c>
      <c r="B841" s="93">
        <v>13062</v>
      </c>
      <c r="C841" s="94" t="s">
        <v>388</v>
      </c>
      <c r="D841" s="95">
        <v>2</v>
      </c>
    </row>
    <row r="842" spans="1:4" x14ac:dyDescent="0.2">
      <c r="A842" s="92">
        <v>747</v>
      </c>
      <c r="B842" s="93">
        <v>13063</v>
      </c>
      <c r="C842" s="94" t="s">
        <v>388</v>
      </c>
      <c r="D842" s="95">
        <v>1</v>
      </c>
    </row>
    <row r="843" spans="1:4" x14ac:dyDescent="0.2">
      <c r="A843" s="92">
        <v>748</v>
      </c>
      <c r="B843" s="93">
        <v>13064</v>
      </c>
      <c r="C843" s="94" t="s">
        <v>388</v>
      </c>
      <c r="D843" s="95">
        <v>2</v>
      </c>
    </row>
    <row r="844" spans="1:4" x14ac:dyDescent="0.2">
      <c r="A844" s="92">
        <v>748</v>
      </c>
      <c r="B844" s="93">
        <v>13065</v>
      </c>
      <c r="C844" s="94" t="s">
        <v>388</v>
      </c>
      <c r="D844" s="95">
        <v>1</v>
      </c>
    </row>
    <row r="845" spans="1:4" x14ac:dyDescent="0.2">
      <c r="A845" s="92">
        <v>749</v>
      </c>
      <c r="B845" s="93">
        <v>13066</v>
      </c>
      <c r="C845" s="94" t="s">
        <v>389</v>
      </c>
      <c r="D845" s="95">
        <v>2</v>
      </c>
    </row>
    <row r="846" spans="1:4" x14ac:dyDescent="0.2">
      <c r="A846" s="92">
        <v>752</v>
      </c>
      <c r="B846" s="93">
        <v>13011</v>
      </c>
      <c r="C846" s="94" t="s">
        <v>388</v>
      </c>
      <c r="D846" s="95">
        <v>2</v>
      </c>
    </row>
    <row r="847" spans="1:4" x14ac:dyDescent="0.2">
      <c r="A847" s="92">
        <v>752</v>
      </c>
      <c r="B847" s="93">
        <v>13012</v>
      </c>
      <c r="C847" s="94" t="s">
        <v>388</v>
      </c>
      <c r="D847" s="95">
        <v>1</v>
      </c>
    </row>
    <row r="848" spans="1:4" x14ac:dyDescent="0.2">
      <c r="A848" s="92">
        <v>753</v>
      </c>
      <c r="B848" s="93">
        <v>13013</v>
      </c>
      <c r="C848" s="94" t="s">
        <v>390</v>
      </c>
      <c r="D848" s="95">
        <v>2</v>
      </c>
    </row>
    <row r="849" spans="1:4" x14ac:dyDescent="0.2">
      <c r="A849" s="92">
        <v>754</v>
      </c>
      <c r="B849" s="93">
        <v>13014</v>
      </c>
      <c r="C849" s="94" t="s">
        <v>388</v>
      </c>
      <c r="D849" s="95">
        <v>2</v>
      </c>
    </row>
    <row r="850" spans="1:4" x14ac:dyDescent="0.2">
      <c r="A850" s="92">
        <v>754</v>
      </c>
      <c r="B850" s="93">
        <v>13015</v>
      </c>
      <c r="C850" s="94" t="s">
        <v>388</v>
      </c>
      <c r="D850" s="95">
        <v>1</v>
      </c>
    </row>
    <row r="851" spans="1:4" x14ac:dyDescent="0.2">
      <c r="A851" s="92">
        <v>755</v>
      </c>
      <c r="B851" s="93">
        <v>13016</v>
      </c>
      <c r="C851" s="94" t="s">
        <v>390</v>
      </c>
      <c r="D851" s="95">
        <v>2</v>
      </c>
    </row>
    <row r="852" spans="1:4" x14ac:dyDescent="0.2">
      <c r="A852" s="92">
        <v>756</v>
      </c>
      <c r="B852" s="93">
        <v>13017</v>
      </c>
      <c r="C852" s="94" t="s">
        <v>388</v>
      </c>
      <c r="D852" s="95">
        <v>2</v>
      </c>
    </row>
    <row r="853" spans="1:4" x14ac:dyDescent="0.2">
      <c r="A853" s="92">
        <v>756</v>
      </c>
      <c r="B853" s="93">
        <v>13018</v>
      </c>
      <c r="C853" s="94" t="s">
        <v>388</v>
      </c>
      <c r="D853" s="95">
        <v>1</v>
      </c>
    </row>
    <row r="854" spans="1:4" x14ac:dyDescent="0.2">
      <c r="A854" s="92">
        <v>757</v>
      </c>
      <c r="B854" s="93">
        <v>13019</v>
      </c>
      <c r="C854" s="94" t="s">
        <v>390</v>
      </c>
      <c r="D854" s="95">
        <v>2</v>
      </c>
    </row>
    <row r="855" spans="1:4" x14ac:dyDescent="0.2">
      <c r="A855" s="92">
        <v>758</v>
      </c>
      <c r="B855" s="93">
        <v>13020</v>
      </c>
      <c r="C855" s="94" t="s">
        <v>388</v>
      </c>
      <c r="D855" s="95">
        <v>2</v>
      </c>
    </row>
    <row r="856" spans="1:4" x14ac:dyDescent="0.2">
      <c r="A856" s="92">
        <v>758</v>
      </c>
      <c r="B856" s="93">
        <v>13021</v>
      </c>
      <c r="C856" s="94" t="s">
        <v>388</v>
      </c>
      <c r="D856" s="95">
        <v>1</v>
      </c>
    </row>
    <row r="857" spans="1:4" x14ac:dyDescent="0.2">
      <c r="A857" s="92">
        <v>759</v>
      </c>
      <c r="B857" s="93">
        <v>13022</v>
      </c>
      <c r="C857" s="94" t="s">
        <v>390</v>
      </c>
      <c r="D857" s="95">
        <v>2</v>
      </c>
    </row>
    <row r="858" spans="1:4" x14ac:dyDescent="0.2">
      <c r="A858" s="92">
        <v>760</v>
      </c>
      <c r="B858" s="93">
        <v>13023</v>
      </c>
      <c r="C858" s="94" t="s">
        <v>388</v>
      </c>
      <c r="D858" s="95">
        <v>2</v>
      </c>
    </row>
    <row r="859" spans="1:4" x14ac:dyDescent="0.2">
      <c r="A859" s="92">
        <v>760</v>
      </c>
      <c r="B859" s="93">
        <v>13024</v>
      </c>
      <c r="C859" s="94" t="s">
        <v>388</v>
      </c>
      <c r="D859" s="95">
        <v>1</v>
      </c>
    </row>
    <row r="860" spans="1:4" x14ac:dyDescent="0.2">
      <c r="A860" s="92">
        <v>761</v>
      </c>
      <c r="B860" s="93">
        <v>13025</v>
      </c>
      <c r="C860" s="94" t="s">
        <v>390</v>
      </c>
      <c r="D860" s="95">
        <v>2</v>
      </c>
    </row>
    <row r="861" spans="1:4" x14ac:dyDescent="0.2">
      <c r="A861" s="92">
        <v>762</v>
      </c>
      <c r="B861" s="93">
        <v>13026</v>
      </c>
      <c r="C861" s="94" t="s">
        <v>388</v>
      </c>
      <c r="D861" s="95">
        <v>2</v>
      </c>
    </row>
    <row r="862" spans="1:4" x14ac:dyDescent="0.2">
      <c r="A862" s="92">
        <v>762</v>
      </c>
      <c r="B862" s="93">
        <v>13027</v>
      </c>
      <c r="C862" s="94" t="s">
        <v>388</v>
      </c>
      <c r="D862" s="95">
        <v>1</v>
      </c>
    </row>
    <row r="863" spans="1:4" x14ac:dyDescent="0.2">
      <c r="A863" s="92">
        <v>763</v>
      </c>
      <c r="B863" s="93">
        <v>13028</v>
      </c>
      <c r="C863" s="94" t="s">
        <v>390</v>
      </c>
      <c r="D863" s="95">
        <v>2</v>
      </c>
    </row>
    <row r="864" spans="1:4" x14ac:dyDescent="0.2">
      <c r="A864" s="92">
        <v>764</v>
      </c>
      <c r="B864" s="93">
        <v>13002</v>
      </c>
      <c r="C864" s="94" t="s">
        <v>388</v>
      </c>
      <c r="D864" s="95">
        <v>2</v>
      </c>
    </row>
    <row r="865" spans="1:4" x14ac:dyDescent="0.2">
      <c r="A865" s="92">
        <v>764</v>
      </c>
      <c r="B865" s="93">
        <v>13003</v>
      </c>
      <c r="C865" s="94" t="s">
        <v>388</v>
      </c>
      <c r="D865" s="95">
        <v>1</v>
      </c>
    </row>
    <row r="866" spans="1:4" x14ac:dyDescent="0.2">
      <c r="A866" s="92">
        <v>765</v>
      </c>
      <c r="B866" s="93">
        <v>13004</v>
      </c>
      <c r="C866" s="94" t="s">
        <v>390</v>
      </c>
      <c r="D866" s="95">
        <v>2</v>
      </c>
    </row>
    <row r="867" spans="1:4" x14ac:dyDescent="0.2">
      <c r="A867" s="92">
        <v>766</v>
      </c>
      <c r="B867" s="93">
        <v>13005</v>
      </c>
      <c r="C867" s="94" t="s">
        <v>388</v>
      </c>
      <c r="D867" s="95">
        <v>2</v>
      </c>
    </row>
    <row r="868" spans="1:4" x14ac:dyDescent="0.2">
      <c r="A868" s="92">
        <v>766</v>
      </c>
      <c r="B868" s="93">
        <v>13006</v>
      </c>
      <c r="C868" s="94" t="s">
        <v>388</v>
      </c>
      <c r="D868" s="95">
        <v>1</v>
      </c>
    </row>
    <row r="869" spans="1:4" x14ac:dyDescent="0.2">
      <c r="A869" s="92">
        <v>767</v>
      </c>
      <c r="B869" s="93">
        <v>13007</v>
      </c>
      <c r="C869" s="94" t="s">
        <v>390</v>
      </c>
      <c r="D869" s="95">
        <v>2</v>
      </c>
    </row>
    <row r="870" spans="1:4" x14ac:dyDescent="0.2">
      <c r="A870" s="92">
        <v>768</v>
      </c>
      <c r="B870" s="93">
        <v>13008</v>
      </c>
      <c r="C870" s="94" t="s">
        <v>388</v>
      </c>
      <c r="D870" s="95">
        <v>2</v>
      </c>
    </row>
    <row r="871" spans="1:4" x14ac:dyDescent="0.2">
      <c r="A871" s="92">
        <v>768</v>
      </c>
      <c r="B871" s="93">
        <v>13009</v>
      </c>
      <c r="C871" s="94" t="s">
        <v>388</v>
      </c>
      <c r="D871" s="95">
        <v>1</v>
      </c>
    </row>
    <row r="872" spans="1:4" x14ac:dyDescent="0.2">
      <c r="A872" s="92">
        <v>769</v>
      </c>
      <c r="B872" s="93">
        <v>13010</v>
      </c>
      <c r="C872" s="94" t="s">
        <v>390</v>
      </c>
      <c r="D872" s="95">
        <v>2</v>
      </c>
    </row>
    <row r="873" spans="1:4" x14ac:dyDescent="0.2">
      <c r="A873" s="92">
        <v>770</v>
      </c>
      <c r="B873" s="93">
        <v>13001</v>
      </c>
      <c r="C873" s="94" t="s">
        <v>391</v>
      </c>
      <c r="D873" s="95">
        <v>2</v>
      </c>
    </row>
    <row r="874" spans="1:4" x14ac:dyDescent="0.2">
      <c r="A874" s="92">
        <v>775</v>
      </c>
      <c r="B874" s="93">
        <v>334</v>
      </c>
      <c r="C874" s="94" t="s">
        <v>392</v>
      </c>
      <c r="D874" s="95" t="s">
        <v>212</v>
      </c>
    </row>
    <row r="875" spans="1:4" x14ac:dyDescent="0.2">
      <c r="A875" s="92">
        <v>776</v>
      </c>
      <c r="B875" s="93">
        <v>335</v>
      </c>
      <c r="C875" s="94" t="s">
        <v>392</v>
      </c>
      <c r="D875" s="95" t="s">
        <v>212</v>
      </c>
    </row>
    <row r="876" spans="1:4" x14ac:dyDescent="0.2">
      <c r="A876" s="92">
        <v>781</v>
      </c>
      <c r="B876" s="93">
        <v>327</v>
      </c>
      <c r="C876" s="94" t="s">
        <v>388</v>
      </c>
      <c r="D876" s="95" t="s">
        <v>212</v>
      </c>
    </row>
    <row r="877" spans="1:4" x14ac:dyDescent="0.2">
      <c r="A877" s="92">
        <v>782</v>
      </c>
      <c r="B877" s="93">
        <v>13069</v>
      </c>
      <c r="C877" s="94" t="s">
        <v>388</v>
      </c>
      <c r="D877" s="95">
        <v>1</v>
      </c>
    </row>
    <row r="878" spans="1:4" x14ac:dyDescent="0.2">
      <c r="A878" s="92">
        <v>783</v>
      </c>
      <c r="B878" s="93">
        <v>13072</v>
      </c>
      <c r="C878" s="94" t="s">
        <v>388</v>
      </c>
      <c r="D878" s="95">
        <v>1</v>
      </c>
    </row>
    <row r="879" spans="1:4" x14ac:dyDescent="0.2">
      <c r="A879" s="92">
        <v>784</v>
      </c>
      <c r="B879" s="93">
        <v>13075</v>
      </c>
      <c r="C879" s="94" t="s">
        <v>388</v>
      </c>
      <c r="D879" s="95">
        <v>1</v>
      </c>
    </row>
    <row r="880" spans="1:4" x14ac:dyDescent="0.2">
      <c r="A880" s="92">
        <v>785</v>
      </c>
      <c r="B880" s="93">
        <v>13078</v>
      </c>
      <c r="C880" s="94" t="s">
        <v>388</v>
      </c>
      <c r="D880" s="95">
        <v>1</v>
      </c>
    </row>
    <row r="881" spans="1:4" x14ac:dyDescent="0.2">
      <c r="A881" s="92">
        <v>786</v>
      </c>
      <c r="B881" s="93">
        <v>13081</v>
      </c>
      <c r="C881" s="94" t="s">
        <v>388</v>
      </c>
      <c r="D881" s="95">
        <v>1</v>
      </c>
    </row>
    <row r="882" spans="1:4" x14ac:dyDescent="0.2">
      <c r="A882" s="92">
        <v>787</v>
      </c>
      <c r="B882" s="93">
        <v>13082</v>
      </c>
      <c r="C882" s="94" t="s">
        <v>393</v>
      </c>
      <c r="D882" s="95">
        <v>2</v>
      </c>
    </row>
    <row r="883" spans="1:4" x14ac:dyDescent="0.2">
      <c r="A883" s="92">
        <v>787</v>
      </c>
      <c r="B883" s="93">
        <v>13083</v>
      </c>
      <c r="C883" s="94" t="s">
        <v>393</v>
      </c>
      <c r="D883" s="95">
        <v>1</v>
      </c>
    </row>
    <row r="884" spans="1:4" x14ac:dyDescent="0.2">
      <c r="A884" s="92">
        <v>788</v>
      </c>
      <c r="B884" s="93">
        <v>13084</v>
      </c>
      <c r="C884" s="94" t="s">
        <v>394</v>
      </c>
      <c r="D884" s="95">
        <v>1</v>
      </c>
    </row>
    <row r="885" spans="1:4" x14ac:dyDescent="0.2">
      <c r="A885" s="92">
        <v>789</v>
      </c>
      <c r="B885" s="93">
        <v>13085</v>
      </c>
      <c r="C885" s="94" t="s">
        <v>395</v>
      </c>
      <c r="D885" s="95">
        <v>2</v>
      </c>
    </row>
    <row r="886" spans="1:4" x14ac:dyDescent="0.2">
      <c r="A886" s="92">
        <v>789</v>
      </c>
      <c r="B886" s="93">
        <v>13086</v>
      </c>
      <c r="C886" s="94" t="s">
        <v>395</v>
      </c>
      <c r="D886" s="95">
        <v>1</v>
      </c>
    </row>
    <row r="887" spans="1:4" x14ac:dyDescent="0.2">
      <c r="A887" s="92">
        <v>790</v>
      </c>
      <c r="B887" s="93">
        <v>13087</v>
      </c>
      <c r="C887" s="94" t="s">
        <v>396</v>
      </c>
      <c r="D887" s="95">
        <v>1</v>
      </c>
    </row>
    <row r="888" spans="1:4" x14ac:dyDescent="0.2">
      <c r="A888" s="92">
        <v>791</v>
      </c>
      <c r="B888" s="93">
        <v>13088</v>
      </c>
      <c r="C888" s="94" t="s">
        <v>397</v>
      </c>
      <c r="D888" s="95">
        <v>2</v>
      </c>
    </row>
    <row r="889" spans="1:4" x14ac:dyDescent="0.2">
      <c r="A889" s="92">
        <v>791</v>
      </c>
      <c r="B889" s="93">
        <v>13089</v>
      </c>
      <c r="C889" s="94" t="s">
        <v>397</v>
      </c>
      <c r="D889" s="95">
        <v>1</v>
      </c>
    </row>
    <row r="890" spans="1:4" x14ac:dyDescent="0.2">
      <c r="A890" s="92">
        <v>792</v>
      </c>
      <c r="B890" s="93">
        <v>13090</v>
      </c>
      <c r="C890" s="94" t="s">
        <v>398</v>
      </c>
      <c r="D890" s="95">
        <v>1</v>
      </c>
    </row>
    <row r="891" spans="1:4" x14ac:dyDescent="0.2">
      <c r="A891" s="92">
        <v>793</v>
      </c>
      <c r="B891" s="93">
        <v>13091</v>
      </c>
      <c r="C891" s="94" t="s">
        <v>388</v>
      </c>
      <c r="D891" s="95">
        <v>2</v>
      </c>
    </row>
    <row r="892" spans="1:4" x14ac:dyDescent="0.2">
      <c r="A892" s="92">
        <v>793</v>
      </c>
      <c r="B892" s="93">
        <v>13092</v>
      </c>
      <c r="C892" s="94" t="s">
        <v>388</v>
      </c>
      <c r="D892" s="95">
        <v>1</v>
      </c>
    </row>
    <row r="893" spans="1:4" x14ac:dyDescent="0.2">
      <c r="A893" s="92">
        <v>794</v>
      </c>
      <c r="B893" s="93">
        <v>13093</v>
      </c>
      <c r="C893" s="94" t="s">
        <v>389</v>
      </c>
      <c r="D893" s="95">
        <v>2</v>
      </c>
    </row>
    <row r="894" spans="1:4" x14ac:dyDescent="0.2">
      <c r="A894" s="92">
        <v>801</v>
      </c>
      <c r="B894" s="93">
        <v>306</v>
      </c>
      <c r="C894" s="94" t="s">
        <v>315</v>
      </c>
      <c r="D894" s="95">
        <v>1</v>
      </c>
    </row>
    <row r="895" spans="1:4" x14ac:dyDescent="0.2">
      <c r="A895" s="92">
        <v>802</v>
      </c>
      <c r="B895" s="93">
        <v>14005</v>
      </c>
      <c r="C895" s="94" t="s">
        <v>399</v>
      </c>
      <c r="D895" s="95">
        <v>2</v>
      </c>
    </row>
    <row r="896" spans="1:4" x14ac:dyDescent="0.2">
      <c r="A896" s="92">
        <v>802</v>
      </c>
      <c r="B896" s="93">
        <v>14006</v>
      </c>
      <c r="C896" s="94" t="s">
        <v>399</v>
      </c>
      <c r="D896" s="95">
        <v>1</v>
      </c>
    </row>
    <row r="897" spans="1:4" x14ac:dyDescent="0.2">
      <c r="A897" s="92">
        <v>803</v>
      </c>
      <c r="B897" s="93">
        <v>14007</v>
      </c>
      <c r="C897" s="94" t="s">
        <v>400</v>
      </c>
      <c r="D897" s="95" t="s">
        <v>212</v>
      </c>
    </row>
    <row r="898" spans="1:4" x14ac:dyDescent="0.2">
      <c r="A898" s="92">
        <v>804</v>
      </c>
      <c r="B898" s="93">
        <v>14008</v>
      </c>
      <c r="C898" s="94" t="s">
        <v>399</v>
      </c>
      <c r="D898" s="95">
        <v>2</v>
      </c>
    </row>
    <row r="899" spans="1:4" x14ac:dyDescent="0.2">
      <c r="A899" s="92">
        <v>804</v>
      </c>
      <c r="B899" s="93">
        <v>14009</v>
      </c>
      <c r="C899" s="94" t="s">
        <v>399</v>
      </c>
      <c r="D899" s="95">
        <v>1</v>
      </c>
    </row>
    <row r="900" spans="1:4" x14ac:dyDescent="0.2">
      <c r="A900" s="92">
        <v>805</v>
      </c>
      <c r="B900" s="93">
        <v>14010</v>
      </c>
      <c r="C900" s="94" t="s">
        <v>400</v>
      </c>
      <c r="D900" s="95" t="s">
        <v>212</v>
      </c>
    </row>
    <row r="901" spans="1:4" x14ac:dyDescent="0.2">
      <c r="A901" s="92">
        <v>806</v>
      </c>
      <c r="B901" s="93">
        <v>14011</v>
      </c>
      <c r="C901" s="94" t="s">
        <v>399</v>
      </c>
      <c r="D901" s="95">
        <v>2</v>
      </c>
    </row>
    <row r="902" spans="1:4" x14ac:dyDescent="0.2">
      <c r="A902" s="92">
        <v>806</v>
      </c>
      <c r="B902" s="93">
        <v>14012</v>
      </c>
      <c r="C902" s="94" t="s">
        <v>399</v>
      </c>
      <c r="D902" s="95">
        <v>1</v>
      </c>
    </row>
    <row r="903" spans="1:4" x14ac:dyDescent="0.2">
      <c r="A903" s="92">
        <v>807</v>
      </c>
      <c r="B903" s="93">
        <v>14013</v>
      </c>
      <c r="C903" s="94" t="s">
        <v>400</v>
      </c>
      <c r="D903" s="95" t="s">
        <v>212</v>
      </c>
    </row>
    <row r="904" spans="1:4" x14ac:dyDescent="0.2">
      <c r="A904" s="92">
        <v>808</v>
      </c>
      <c r="B904" s="93">
        <v>14017</v>
      </c>
      <c r="C904" s="94" t="s">
        <v>399</v>
      </c>
      <c r="D904" s="95">
        <v>2</v>
      </c>
    </row>
    <row r="905" spans="1:4" x14ac:dyDescent="0.2">
      <c r="A905" s="92">
        <v>808</v>
      </c>
      <c r="B905" s="93">
        <v>14018</v>
      </c>
      <c r="C905" s="94" t="s">
        <v>399</v>
      </c>
      <c r="D905" s="95">
        <v>1</v>
      </c>
    </row>
    <row r="906" spans="1:4" x14ac:dyDescent="0.2">
      <c r="A906" s="92">
        <v>809</v>
      </c>
      <c r="B906" s="93">
        <v>14019</v>
      </c>
      <c r="C906" s="94" t="s">
        <v>400</v>
      </c>
      <c r="D906" s="95" t="s">
        <v>212</v>
      </c>
    </row>
    <row r="907" spans="1:4" x14ac:dyDescent="0.2">
      <c r="A907" s="92">
        <v>810</v>
      </c>
      <c r="B907" s="93">
        <v>14020</v>
      </c>
      <c r="C907" s="94" t="s">
        <v>399</v>
      </c>
      <c r="D907" s="95">
        <v>2</v>
      </c>
    </row>
    <row r="908" spans="1:4" x14ac:dyDescent="0.2">
      <c r="A908" s="92">
        <v>810</v>
      </c>
      <c r="B908" s="93">
        <v>14021</v>
      </c>
      <c r="C908" s="94" t="s">
        <v>399</v>
      </c>
      <c r="D908" s="95">
        <v>1</v>
      </c>
    </row>
    <row r="909" spans="1:4" x14ac:dyDescent="0.2">
      <c r="A909" s="92">
        <v>811</v>
      </c>
      <c r="B909" s="93">
        <v>14022</v>
      </c>
      <c r="C909" s="94" t="s">
        <v>400</v>
      </c>
      <c r="D909" s="95" t="s">
        <v>212</v>
      </c>
    </row>
    <row r="910" spans="1:4" x14ac:dyDescent="0.2">
      <c r="A910" s="92">
        <v>812</v>
      </c>
      <c r="B910" s="93">
        <v>14023</v>
      </c>
      <c r="C910" s="94" t="s">
        <v>399</v>
      </c>
      <c r="D910" s="95">
        <v>2</v>
      </c>
    </row>
    <row r="911" spans="1:4" x14ac:dyDescent="0.2">
      <c r="A911" s="92">
        <v>812</v>
      </c>
      <c r="B911" s="93">
        <v>14024</v>
      </c>
      <c r="C911" s="94" t="s">
        <v>399</v>
      </c>
      <c r="D911" s="95">
        <v>1</v>
      </c>
    </row>
    <row r="912" spans="1:4" x14ac:dyDescent="0.2">
      <c r="A912" s="92">
        <v>813</v>
      </c>
      <c r="B912" s="93">
        <v>14025</v>
      </c>
      <c r="C912" s="94" t="s">
        <v>400</v>
      </c>
      <c r="D912" s="95" t="s">
        <v>212</v>
      </c>
    </row>
    <row r="913" spans="1:4" x14ac:dyDescent="0.2">
      <c r="A913" s="92">
        <v>814</v>
      </c>
      <c r="B913" s="93">
        <v>14029</v>
      </c>
      <c r="C913" s="94" t="s">
        <v>399</v>
      </c>
      <c r="D913" s="95">
        <v>2</v>
      </c>
    </row>
    <row r="914" spans="1:4" x14ac:dyDescent="0.2">
      <c r="A914" s="92">
        <v>814</v>
      </c>
      <c r="B914" s="93">
        <v>14030</v>
      </c>
      <c r="C914" s="94" t="s">
        <v>399</v>
      </c>
      <c r="D914" s="95">
        <v>1</v>
      </c>
    </row>
    <row r="915" spans="1:4" x14ac:dyDescent="0.2">
      <c r="A915" s="92">
        <v>815</v>
      </c>
      <c r="B915" s="93">
        <v>14031</v>
      </c>
      <c r="C915" s="94" t="s">
        <v>400</v>
      </c>
      <c r="D915" s="95" t="s">
        <v>212</v>
      </c>
    </row>
    <row r="916" spans="1:4" x14ac:dyDescent="0.2">
      <c r="A916" s="92">
        <v>816</v>
      </c>
      <c r="B916" s="93">
        <v>14032</v>
      </c>
      <c r="C916" s="94" t="s">
        <v>399</v>
      </c>
      <c r="D916" s="95">
        <v>2</v>
      </c>
    </row>
    <row r="917" spans="1:4" x14ac:dyDescent="0.2">
      <c r="A917" s="92">
        <v>816</v>
      </c>
      <c r="B917" s="93">
        <v>14033</v>
      </c>
      <c r="C917" s="94" t="s">
        <v>399</v>
      </c>
      <c r="D917" s="95">
        <v>1</v>
      </c>
    </row>
    <row r="918" spans="1:4" x14ac:dyDescent="0.2">
      <c r="A918" s="92">
        <v>817</v>
      </c>
      <c r="B918" s="93">
        <v>14034</v>
      </c>
      <c r="C918" s="94" t="s">
        <v>400</v>
      </c>
      <c r="D918" s="95" t="s">
        <v>212</v>
      </c>
    </row>
    <row r="919" spans="1:4" x14ac:dyDescent="0.2">
      <c r="A919" s="92">
        <v>818</v>
      </c>
      <c r="B919" s="93">
        <v>14035</v>
      </c>
      <c r="C919" s="94" t="s">
        <v>399</v>
      </c>
      <c r="D919" s="95">
        <v>2</v>
      </c>
    </row>
    <row r="920" spans="1:4" x14ac:dyDescent="0.2">
      <c r="A920" s="92">
        <v>818</v>
      </c>
      <c r="B920" s="93">
        <v>14036</v>
      </c>
      <c r="C920" s="94" t="s">
        <v>399</v>
      </c>
      <c r="D920" s="95">
        <v>1</v>
      </c>
    </row>
    <row r="921" spans="1:4" x14ac:dyDescent="0.2">
      <c r="A921" s="92">
        <v>819</v>
      </c>
      <c r="B921" s="93">
        <v>14037</v>
      </c>
      <c r="C921" s="94" t="s">
        <v>400</v>
      </c>
      <c r="D921" s="95" t="s">
        <v>212</v>
      </c>
    </row>
    <row r="922" spans="1:4" x14ac:dyDescent="0.2">
      <c r="A922" s="92">
        <v>820</v>
      </c>
      <c r="B922" s="93">
        <v>14042</v>
      </c>
      <c r="C922" s="94" t="s">
        <v>399</v>
      </c>
      <c r="D922" s="95">
        <v>2</v>
      </c>
    </row>
    <row r="923" spans="1:4" x14ac:dyDescent="0.2">
      <c r="A923" s="92">
        <v>820</v>
      </c>
      <c r="B923" s="93">
        <v>14043</v>
      </c>
      <c r="C923" s="94" t="s">
        <v>399</v>
      </c>
      <c r="D923" s="95">
        <v>1</v>
      </c>
    </row>
    <row r="924" spans="1:4" x14ac:dyDescent="0.2">
      <c r="A924" s="92">
        <v>821</v>
      </c>
      <c r="B924" s="93">
        <v>14044</v>
      </c>
      <c r="C924" s="94" t="s">
        <v>400</v>
      </c>
      <c r="D924" s="95" t="s">
        <v>212</v>
      </c>
    </row>
    <row r="925" spans="1:4" x14ac:dyDescent="0.2">
      <c r="A925" s="92">
        <v>822</v>
      </c>
      <c r="B925" s="93">
        <v>14045</v>
      </c>
      <c r="C925" s="94" t="s">
        <v>399</v>
      </c>
      <c r="D925" s="95">
        <v>2</v>
      </c>
    </row>
    <row r="926" spans="1:4" x14ac:dyDescent="0.2">
      <c r="A926" s="92">
        <v>822</v>
      </c>
      <c r="B926" s="93">
        <v>14046</v>
      </c>
      <c r="C926" s="94" t="s">
        <v>399</v>
      </c>
      <c r="D926" s="95">
        <v>1</v>
      </c>
    </row>
    <row r="927" spans="1:4" x14ac:dyDescent="0.2">
      <c r="A927" s="92">
        <v>823</v>
      </c>
      <c r="B927" s="93">
        <v>14047</v>
      </c>
      <c r="C927" s="94" t="s">
        <v>400</v>
      </c>
      <c r="D927" s="95" t="s">
        <v>212</v>
      </c>
    </row>
    <row r="928" spans="1:4" x14ac:dyDescent="0.2">
      <c r="A928" s="92">
        <v>824</v>
      </c>
      <c r="B928" s="93">
        <v>14048</v>
      </c>
      <c r="C928" s="94" t="s">
        <v>399</v>
      </c>
      <c r="D928" s="95">
        <v>2</v>
      </c>
    </row>
    <row r="929" spans="1:4" x14ac:dyDescent="0.2">
      <c r="A929" s="92">
        <v>824</v>
      </c>
      <c r="B929" s="93">
        <v>14049</v>
      </c>
      <c r="C929" s="94" t="s">
        <v>399</v>
      </c>
      <c r="D929" s="95">
        <v>1</v>
      </c>
    </row>
    <row r="930" spans="1:4" x14ac:dyDescent="0.2">
      <c r="A930" s="92">
        <v>825</v>
      </c>
      <c r="B930" s="93">
        <v>14050</v>
      </c>
      <c r="C930" s="94" t="s">
        <v>400</v>
      </c>
      <c r="D930" s="95" t="s">
        <v>212</v>
      </c>
    </row>
    <row r="931" spans="1:4" x14ac:dyDescent="0.2">
      <c r="A931" s="92">
        <v>826</v>
      </c>
      <c r="B931" s="93">
        <v>14069</v>
      </c>
      <c r="C931" s="94" t="s">
        <v>399</v>
      </c>
      <c r="D931" s="95">
        <v>2</v>
      </c>
    </row>
    <row r="932" spans="1:4" x14ac:dyDescent="0.2">
      <c r="A932" s="92">
        <v>826</v>
      </c>
      <c r="B932" s="93">
        <v>14070</v>
      </c>
      <c r="C932" s="94" t="s">
        <v>399</v>
      </c>
      <c r="D932" s="95">
        <v>1</v>
      </c>
    </row>
    <row r="933" spans="1:4" x14ac:dyDescent="0.2">
      <c r="A933" s="92">
        <v>827</v>
      </c>
      <c r="B933" s="93">
        <v>14071</v>
      </c>
      <c r="C933" s="94" t="s">
        <v>400</v>
      </c>
      <c r="D933" s="95" t="s">
        <v>212</v>
      </c>
    </row>
    <row r="934" spans="1:4" x14ac:dyDescent="0.2">
      <c r="A934" s="92">
        <v>828</v>
      </c>
      <c r="B934" s="93">
        <v>14072</v>
      </c>
      <c r="C934" s="94" t="s">
        <v>399</v>
      </c>
      <c r="D934" s="95">
        <v>2</v>
      </c>
    </row>
    <row r="935" spans="1:4" x14ac:dyDescent="0.2">
      <c r="A935" s="92">
        <v>828</v>
      </c>
      <c r="B935" s="93">
        <v>14073</v>
      </c>
      <c r="C935" s="94" t="s">
        <v>399</v>
      </c>
      <c r="D935" s="95">
        <v>1</v>
      </c>
    </row>
    <row r="936" spans="1:4" x14ac:dyDescent="0.2">
      <c r="A936" s="92">
        <v>829</v>
      </c>
      <c r="B936" s="93">
        <v>14074</v>
      </c>
      <c r="C936" s="94" t="s">
        <v>400</v>
      </c>
      <c r="D936" s="95" t="s">
        <v>212</v>
      </c>
    </row>
    <row r="937" spans="1:4" x14ac:dyDescent="0.2">
      <c r="A937" s="92">
        <v>830</v>
      </c>
      <c r="B937" s="93">
        <v>14075</v>
      </c>
      <c r="C937" s="94" t="s">
        <v>399</v>
      </c>
      <c r="D937" s="95">
        <v>2</v>
      </c>
    </row>
    <row r="938" spans="1:4" x14ac:dyDescent="0.2">
      <c r="A938" s="92">
        <v>830</v>
      </c>
      <c r="B938" s="93">
        <v>14076</v>
      </c>
      <c r="C938" s="94" t="s">
        <v>399</v>
      </c>
      <c r="D938" s="95">
        <v>1</v>
      </c>
    </row>
    <row r="939" spans="1:4" x14ac:dyDescent="0.2">
      <c r="A939" s="92">
        <v>831</v>
      </c>
      <c r="B939" s="93">
        <v>14077</v>
      </c>
      <c r="C939" s="94" t="s">
        <v>400</v>
      </c>
      <c r="D939" s="95" t="s">
        <v>212</v>
      </c>
    </row>
    <row r="940" spans="1:4" x14ac:dyDescent="0.2">
      <c r="A940" s="92">
        <v>832</v>
      </c>
      <c r="B940" s="93">
        <v>14085</v>
      </c>
      <c r="C940" s="94" t="s">
        <v>399</v>
      </c>
      <c r="D940" s="95">
        <v>2</v>
      </c>
    </row>
    <row r="941" spans="1:4" x14ac:dyDescent="0.2">
      <c r="A941" s="92">
        <v>832</v>
      </c>
      <c r="B941" s="93">
        <v>14086</v>
      </c>
      <c r="C941" s="94" t="s">
        <v>399</v>
      </c>
      <c r="D941" s="95">
        <v>1</v>
      </c>
    </row>
    <row r="942" spans="1:4" x14ac:dyDescent="0.2">
      <c r="A942" s="92">
        <v>833</v>
      </c>
      <c r="B942" s="93">
        <v>14087</v>
      </c>
      <c r="C942" s="94" t="s">
        <v>400</v>
      </c>
      <c r="D942" s="95" t="s">
        <v>212</v>
      </c>
    </row>
    <row r="943" spans="1:4" x14ac:dyDescent="0.2">
      <c r="A943" s="92">
        <v>834</v>
      </c>
      <c r="B943" s="93">
        <v>14088</v>
      </c>
      <c r="C943" s="94" t="s">
        <v>399</v>
      </c>
      <c r="D943" s="95">
        <v>2</v>
      </c>
    </row>
    <row r="944" spans="1:4" x14ac:dyDescent="0.2">
      <c r="A944" s="92">
        <v>834</v>
      </c>
      <c r="B944" s="93">
        <v>14089</v>
      </c>
      <c r="C944" s="94" t="s">
        <v>399</v>
      </c>
      <c r="D944" s="95">
        <v>1</v>
      </c>
    </row>
    <row r="945" spans="1:4" x14ac:dyDescent="0.2">
      <c r="A945" s="92">
        <v>835</v>
      </c>
      <c r="B945" s="93">
        <v>14090</v>
      </c>
      <c r="C945" s="94" t="s">
        <v>400</v>
      </c>
      <c r="D945" s="95" t="s">
        <v>212</v>
      </c>
    </row>
    <row r="946" spans="1:4" x14ac:dyDescent="0.2">
      <c r="A946" s="92">
        <v>836</v>
      </c>
      <c r="B946" s="93">
        <v>14091</v>
      </c>
      <c r="C946" s="94" t="s">
        <v>399</v>
      </c>
      <c r="D946" s="95">
        <v>2</v>
      </c>
    </row>
    <row r="947" spans="1:4" x14ac:dyDescent="0.2">
      <c r="A947" s="92">
        <v>836</v>
      </c>
      <c r="B947" s="93">
        <v>14092</v>
      </c>
      <c r="C947" s="94" t="s">
        <v>399</v>
      </c>
      <c r="D947" s="95">
        <v>1</v>
      </c>
    </row>
    <row r="948" spans="1:4" x14ac:dyDescent="0.2">
      <c r="A948" s="92">
        <v>837</v>
      </c>
      <c r="B948" s="93">
        <v>14093</v>
      </c>
      <c r="C948" s="94" t="s">
        <v>400</v>
      </c>
      <c r="D948" s="95" t="s">
        <v>212</v>
      </c>
    </row>
    <row r="949" spans="1:4" x14ac:dyDescent="0.2">
      <c r="A949" s="92">
        <v>838</v>
      </c>
      <c r="B949" s="93">
        <v>14094</v>
      </c>
      <c r="C949" s="94" t="s">
        <v>399</v>
      </c>
      <c r="D949" s="95">
        <v>2</v>
      </c>
    </row>
    <row r="950" spans="1:4" x14ac:dyDescent="0.2">
      <c r="A950" s="92">
        <v>838</v>
      </c>
      <c r="B950" s="93">
        <v>14095</v>
      </c>
      <c r="C950" s="94" t="s">
        <v>399</v>
      </c>
      <c r="D950" s="95">
        <v>1</v>
      </c>
    </row>
    <row r="951" spans="1:4" x14ac:dyDescent="0.2">
      <c r="A951" s="92">
        <v>839</v>
      </c>
      <c r="B951" s="93">
        <v>14096</v>
      </c>
      <c r="C951" s="94" t="s">
        <v>400</v>
      </c>
      <c r="D951" s="95" t="s">
        <v>212</v>
      </c>
    </row>
    <row r="952" spans="1:4" x14ac:dyDescent="0.2">
      <c r="A952" s="92">
        <v>840</v>
      </c>
      <c r="B952" s="93">
        <v>14110</v>
      </c>
      <c r="C952" s="94" t="s">
        <v>399</v>
      </c>
      <c r="D952" s="95">
        <v>2</v>
      </c>
    </row>
    <row r="953" spans="1:4" x14ac:dyDescent="0.2">
      <c r="A953" s="92">
        <v>840</v>
      </c>
      <c r="B953" s="93">
        <v>14111</v>
      </c>
      <c r="C953" s="94" t="s">
        <v>399</v>
      </c>
      <c r="D953" s="95">
        <v>1</v>
      </c>
    </row>
    <row r="954" spans="1:4" x14ac:dyDescent="0.2">
      <c r="A954" s="92">
        <v>841</v>
      </c>
      <c r="B954" s="93">
        <v>14112</v>
      </c>
      <c r="C954" s="94" t="s">
        <v>400</v>
      </c>
      <c r="D954" s="95" t="s">
        <v>212</v>
      </c>
    </row>
    <row r="955" spans="1:4" x14ac:dyDescent="0.2">
      <c r="A955" s="92">
        <v>842</v>
      </c>
      <c r="B955" s="93">
        <v>14113</v>
      </c>
      <c r="C955" s="94" t="s">
        <v>399</v>
      </c>
      <c r="D955" s="95">
        <v>2</v>
      </c>
    </row>
    <row r="956" spans="1:4" x14ac:dyDescent="0.2">
      <c r="A956" s="92">
        <v>842</v>
      </c>
      <c r="B956" s="93">
        <v>14114</v>
      </c>
      <c r="C956" s="94" t="s">
        <v>399</v>
      </c>
      <c r="D956" s="95">
        <v>1</v>
      </c>
    </row>
    <row r="957" spans="1:4" x14ac:dyDescent="0.2">
      <c r="A957" s="92">
        <v>843</v>
      </c>
      <c r="B957" s="93">
        <v>14115</v>
      </c>
      <c r="C957" s="94" t="s">
        <v>400</v>
      </c>
      <c r="D957" s="95" t="s">
        <v>212</v>
      </c>
    </row>
    <row r="958" spans="1:4" x14ac:dyDescent="0.2">
      <c r="A958" s="92">
        <v>844</v>
      </c>
      <c r="B958" s="93">
        <v>14116</v>
      </c>
      <c r="C958" s="94" t="s">
        <v>399</v>
      </c>
      <c r="D958" s="95">
        <v>2</v>
      </c>
    </row>
    <row r="959" spans="1:4" x14ac:dyDescent="0.2">
      <c r="A959" s="92">
        <v>844</v>
      </c>
      <c r="B959" s="93">
        <v>14117</v>
      </c>
      <c r="C959" s="94" t="s">
        <v>399</v>
      </c>
      <c r="D959" s="95">
        <v>1</v>
      </c>
    </row>
    <row r="960" spans="1:4" x14ac:dyDescent="0.2">
      <c r="A960" s="92">
        <v>845</v>
      </c>
      <c r="B960" s="93">
        <v>14118</v>
      </c>
      <c r="C960" s="94" t="s">
        <v>400</v>
      </c>
      <c r="D960" s="95" t="s">
        <v>212</v>
      </c>
    </row>
    <row r="961" spans="1:4" x14ac:dyDescent="0.2">
      <c r="A961" s="92">
        <v>846</v>
      </c>
      <c r="B961" s="93">
        <v>14138</v>
      </c>
      <c r="C961" s="94" t="s">
        <v>399</v>
      </c>
      <c r="D961" s="95">
        <v>2</v>
      </c>
    </row>
    <row r="962" spans="1:4" x14ac:dyDescent="0.2">
      <c r="A962" s="92">
        <v>846</v>
      </c>
      <c r="B962" s="93">
        <v>14139</v>
      </c>
      <c r="C962" s="94" t="s">
        <v>399</v>
      </c>
      <c r="D962" s="95">
        <v>1</v>
      </c>
    </row>
    <row r="963" spans="1:4" x14ac:dyDescent="0.2">
      <c r="A963" s="92">
        <v>847</v>
      </c>
      <c r="B963" s="93">
        <v>14140</v>
      </c>
      <c r="C963" s="94" t="s">
        <v>400</v>
      </c>
      <c r="D963" s="95" t="s">
        <v>212</v>
      </c>
    </row>
    <row r="964" spans="1:4" x14ac:dyDescent="0.2">
      <c r="A964" s="92">
        <v>848</v>
      </c>
      <c r="B964" s="93">
        <v>14141</v>
      </c>
      <c r="C964" s="94" t="s">
        <v>399</v>
      </c>
      <c r="D964" s="95">
        <v>2</v>
      </c>
    </row>
    <row r="965" spans="1:4" x14ac:dyDescent="0.2">
      <c r="A965" s="92">
        <v>848</v>
      </c>
      <c r="B965" s="93">
        <v>14142</v>
      </c>
      <c r="C965" s="94" t="s">
        <v>399</v>
      </c>
      <c r="D965" s="95">
        <v>1</v>
      </c>
    </row>
    <row r="966" spans="1:4" x14ac:dyDescent="0.2">
      <c r="A966" s="92">
        <v>849</v>
      </c>
      <c r="B966" s="93">
        <v>14143</v>
      </c>
      <c r="C966" s="94" t="s">
        <v>400</v>
      </c>
      <c r="D966" s="95" t="s">
        <v>212</v>
      </c>
    </row>
    <row r="967" spans="1:4" x14ac:dyDescent="0.2">
      <c r="A967" s="92">
        <v>850</v>
      </c>
      <c r="B967" s="93">
        <v>14014</v>
      </c>
      <c r="C967" s="94" t="s">
        <v>400</v>
      </c>
      <c r="D967" s="95" t="s">
        <v>212</v>
      </c>
    </row>
    <row r="968" spans="1:4" x14ac:dyDescent="0.2">
      <c r="A968" s="92">
        <v>851</v>
      </c>
      <c r="B968" s="93">
        <v>14038</v>
      </c>
      <c r="C968" s="94" t="s">
        <v>400</v>
      </c>
      <c r="D968" s="95" t="s">
        <v>212</v>
      </c>
    </row>
    <row r="969" spans="1:4" x14ac:dyDescent="0.2">
      <c r="A969" s="92">
        <v>852</v>
      </c>
      <c r="B969" s="93">
        <v>14001</v>
      </c>
      <c r="C969" s="94" t="s">
        <v>399</v>
      </c>
      <c r="D969" s="95">
        <v>2</v>
      </c>
    </row>
    <row r="970" spans="1:4" x14ac:dyDescent="0.2">
      <c r="A970" s="92">
        <v>852</v>
      </c>
      <c r="B970" s="93">
        <v>14002</v>
      </c>
      <c r="C970" s="94" t="s">
        <v>399</v>
      </c>
      <c r="D970" s="95">
        <v>1</v>
      </c>
    </row>
    <row r="971" spans="1:4" x14ac:dyDescent="0.2">
      <c r="A971" s="92">
        <v>853</v>
      </c>
      <c r="B971" s="93">
        <v>14081</v>
      </c>
      <c r="C971" s="94" t="s">
        <v>399</v>
      </c>
      <c r="D971" s="95">
        <v>2</v>
      </c>
    </row>
    <row r="972" spans="1:4" x14ac:dyDescent="0.2">
      <c r="A972" s="92">
        <v>853</v>
      </c>
      <c r="B972" s="93">
        <v>14082</v>
      </c>
      <c r="C972" s="94" t="s">
        <v>399</v>
      </c>
      <c r="D972" s="95">
        <v>1</v>
      </c>
    </row>
    <row r="973" spans="1:4" x14ac:dyDescent="0.2">
      <c r="A973" s="92">
        <v>854</v>
      </c>
      <c r="B973" s="93">
        <v>14083</v>
      </c>
      <c r="C973" s="94" t="s">
        <v>399</v>
      </c>
      <c r="D973" s="95">
        <v>2</v>
      </c>
    </row>
    <row r="974" spans="1:4" x14ac:dyDescent="0.2">
      <c r="A974" s="92">
        <v>854</v>
      </c>
      <c r="B974" s="93">
        <v>14084</v>
      </c>
      <c r="C974" s="94" t="s">
        <v>399</v>
      </c>
      <c r="D974" s="95">
        <v>1</v>
      </c>
    </row>
    <row r="975" spans="1:4" x14ac:dyDescent="0.2">
      <c r="A975" s="92">
        <v>855</v>
      </c>
      <c r="B975" s="93">
        <v>14103</v>
      </c>
      <c r="C975" s="94" t="s">
        <v>399</v>
      </c>
      <c r="D975" s="95">
        <v>2</v>
      </c>
    </row>
    <row r="976" spans="1:4" x14ac:dyDescent="0.2">
      <c r="A976" s="92">
        <v>855</v>
      </c>
      <c r="B976" s="93">
        <v>14104</v>
      </c>
      <c r="C976" s="94" t="s">
        <v>399</v>
      </c>
      <c r="D976" s="95">
        <v>1</v>
      </c>
    </row>
    <row r="977" spans="1:4" x14ac:dyDescent="0.2">
      <c r="A977" s="92">
        <v>856</v>
      </c>
      <c r="B977" s="93">
        <v>14105</v>
      </c>
      <c r="C977" s="94" t="s">
        <v>399</v>
      </c>
      <c r="D977" s="95">
        <v>2</v>
      </c>
    </row>
    <row r="978" spans="1:4" x14ac:dyDescent="0.2">
      <c r="A978" s="92">
        <v>856</v>
      </c>
      <c r="B978" s="93">
        <v>14106</v>
      </c>
      <c r="C978" s="94" t="s">
        <v>399</v>
      </c>
      <c r="D978" s="95">
        <v>1</v>
      </c>
    </row>
    <row r="979" spans="1:4" x14ac:dyDescent="0.2">
      <c r="A979" s="92">
        <v>857</v>
      </c>
      <c r="B979" s="93">
        <v>14015</v>
      </c>
      <c r="C979" s="94" t="s">
        <v>399</v>
      </c>
      <c r="D979" s="95">
        <v>2</v>
      </c>
    </row>
    <row r="980" spans="1:4" x14ac:dyDescent="0.2">
      <c r="A980" s="92">
        <v>857</v>
      </c>
      <c r="B980" s="93">
        <v>14016</v>
      </c>
      <c r="C980" s="94" t="s">
        <v>399</v>
      </c>
      <c r="D980" s="95">
        <v>1</v>
      </c>
    </row>
    <row r="981" spans="1:4" x14ac:dyDescent="0.2">
      <c r="A981" s="92">
        <v>858</v>
      </c>
      <c r="B981" s="93">
        <v>14039</v>
      </c>
      <c r="C981" s="94" t="s">
        <v>399</v>
      </c>
      <c r="D981" s="95">
        <v>2</v>
      </c>
    </row>
    <row r="982" spans="1:4" x14ac:dyDescent="0.2">
      <c r="A982" s="92">
        <v>858</v>
      </c>
      <c r="B982" s="93">
        <v>14040</v>
      </c>
      <c r="C982" s="94" t="s">
        <v>399</v>
      </c>
      <c r="D982" s="95">
        <v>1</v>
      </c>
    </row>
    <row r="983" spans="1:4" x14ac:dyDescent="0.2">
      <c r="A983" s="92">
        <v>859</v>
      </c>
      <c r="B983" s="93">
        <v>14003</v>
      </c>
      <c r="C983" s="94" t="s">
        <v>399</v>
      </c>
      <c r="D983" s="95">
        <v>2</v>
      </c>
    </row>
    <row r="984" spans="1:4" x14ac:dyDescent="0.2">
      <c r="A984" s="92">
        <v>859</v>
      </c>
      <c r="B984" s="93">
        <v>14004</v>
      </c>
      <c r="C984" s="94" t="s">
        <v>399</v>
      </c>
      <c r="D984" s="95">
        <v>1</v>
      </c>
    </row>
    <row r="985" spans="1:4" x14ac:dyDescent="0.2">
      <c r="A985" s="92">
        <v>860</v>
      </c>
      <c r="B985" s="93">
        <v>14026</v>
      </c>
      <c r="C985" s="94" t="s">
        <v>399</v>
      </c>
      <c r="D985" s="95">
        <v>2</v>
      </c>
    </row>
    <row r="986" spans="1:4" x14ac:dyDescent="0.2">
      <c r="A986" s="92">
        <v>860</v>
      </c>
      <c r="B986" s="93">
        <v>14027</v>
      </c>
      <c r="C986" s="94" t="s">
        <v>399</v>
      </c>
      <c r="D986" s="95">
        <v>1</v>
      </c>
    </row>
    <row r="987" spans="1:4" x14ac:dyDescent="0.2">
      <c r="A987" s="92">
        <v>861</v>
      </c>
      <c r="B987" s="93">
        <v>14051</v>
      </c>
      <c r="C987" s="94" t="s">
        <v>399</v>
      </c>
      <c r="D987" s="95">
        <v>2</v>
      </c>
    </row>
    <row r="988" spans="1:4" x14ac:dyDescent="0.2">
      <c r="A988" s="92">
        <v>861</v>
      </c>
      <c r="B988" s="93">
        <v>14052</v>
      </c>
      <c r="C988" s="94" t="s">
        <v>399</v>
      </c>
      <c r="D988" s="95">
        <v>1</v>
      </c>
    </row>
    <row r="989" spans="1:4" x14ac:dyDescent="0.2">
      <c r="A989" s="92">
        <v>862</v>
      </c>
      <c r="B989" s="93">
        <v>14107</v>
      </c>
      <c r="C989" s="94" t="s">
        <v>399</v>
      </c>
      <c r="D989" s="95">
        <v>2</v>
      </c>
    </row>
    <row r="990" spans="1:4" x14ac:dyDescent="0.2">
      <c r="A990" s="92">
        <v>862</v>
      </c>
      <c r="B990" s="93">
        <v>14108</v>
      </c>
      <c r="C990" s="94" t="s">
        <v>399</v>
      </c>
      <c r="D990" s="95">
        <v>1</v>
      </c>
    </row>
    <row r="991" spans="1:4" x14ac:dyDescent="0.2">
      <c r="A991" s="92">
        <v>863</v>
      </c>
      <c r="B991" s="93">
        <v>14054</v>
      </c>
      <c r="C991" s="94" t="s">
        <v>399</v>
      </c>
      <c r="D991" s="95">
        <v>2</v>
      </c>
    </row>
    <row r="992" spans="1:4" x14ac:dyDescent="0.2">
      <c r="A992" s="92">
        <v>863</v>
      </c>
      <c r="B992" s="93">
        <v>14055</v>
      </c>
      <c r="C992" s="94" t="s">
        <v>399</v>
      </c>
      <c r="D992" s="95">
        <v>1</v>
      </c>
    </row>
    <row r="993" spans="1:4" x14ac:dyDescent="0.2">
      <c r="A993" s="92">
        <v>864</v>
      </c>
      <c r="B993" s="93">
        <v>14121</v>
      </c>
      <c r="C993" s="94" t="s">
        <v>399</v>
      </c>
      <c r="D993" s="95">
        <v>2</v>
      </c>
    </row>
    <row r="994" spans="1:4" x14ac:dyDescent="0.2">
      <c r="A994" s="92">
        <v>864</v>
      </c>
      <c r="B994" s="93">
        <v>14122</v>
      </c>
      <c r="C994" s="94" t="s">
        <v>399</v>
      </c>
      <c r="D994" s="95">
        <v>1</v>
      </c>
    </row>
    <row r="995" spans="1:4" x14ac:dyDescent="0.2">
      <c r="A995" s="92">
        <v>865</v>
      </c>
      <c r="B995" s="93">
        <v>14057</v>
      </c>
      <c r="C995" s="94" t="s">
        <v>399</v>
      </c>
      <c r="D995" s="95">
        <v>2</v>
      </c>
    </row>
    <row r="996" spans="1:4" x14ac:dyDescent="0.2">
      <c r="A996" s="92">
        <v>865</v>
      </c>
      <c r="B996" s="93">
        <v>14058</v>
      </c>
      <c r="C996" s="94" t="s">
        <v>399</v>
      </c>
      <c r="D996" s="95">
        <v>1</v>
      </c>
    </row>
    <row r="997" spans="1:4" x14ac:dyDescent="0.2">
      <c r="A997" s="92">
        <v>866</v>
      </c>
      <c r="B997" s="93">
        <v>14059</v>
      </c>
      <c r="C997" s="94" t="s">
        <v>400</v>
      </c>
      <c r="D997" s="95" t="s">
        <v>212</v>
      </c>
    </row>
    <row r="998" spans="1:4" x14ac:dyDescent="0.2">
      <c r="A998" s="92">
        <v>867</v>
      </c>
      <c r="B998" s="93">
        <v>14060</v>
      </c>
      <c r="C998" s="94" t="s">
        <v>399</v>
      </c>
      <c r="D998" s="95">
        <v>2</v>
      </c>
    </row>
    <row r="999" spans="1:4" x14ac:dyDescent="0.2">
      <c r="A999" s="92">
        <v>867</v>
      </c>
      <c r="B999" s="93">
        <v>14061</v>
      </c>
      <c r="C999" s="94" t="s">
        <v>399</v>
      </c>
      <c r="D999" s="95">
        <v>1</v>
      </c>
    </row>
    <row r="1000" spans="1:4" x14ac:dyDescent="0.2">
      <c r="A1000" s="92">
        <v>868</v>
      </c>
      <c r="B1000" s="93">
        <v>14062</v>
      </c>
      <c r="C1000" s="94" t="s">
        <v>400</v>
      </c>
      <c r="D1000" s="95" t="s">
        <v>212</v>
      </c>
    </row>
    <row r="1001" spans="1:4" x14ac:dyDescent="0.2">
      <c r="A1001" s="92">
        <v>869</v>
      </c>
      <c r="B1001" s="93">
        <v>14063</v>
      </c>
      <c r="C1001" s="94" t="s">
        <v>399</v>
      </c>
      <c r="D1001" s="95">
        <v>2</v>
      </c>
    </row>
    <row r="1002" spans="1:4" x14ac:dyDescent="0.2">
      <c r="A1002" s="92">
        <v>869</v>
      </c>
      <c r="B1002" s="93">
        <v>14064</v>
      </c>
      <c r="C1002" s="94" t="s">
        <v>399</v>
      </c>
      <c r="D1002" s="95">
        <v>1</v>
      </c>
    </row>
    <row r="1003" spans="1:4" x14ac:dyDescent="0.2">
      <c r="A1003" s="92">
        <v>870</v>
      </c>
      <c r="B1003" s="93">
        <v>14065</v>
      </c>
      <c r="C1003" s="94" t="s">
        <v>400</v>
      </c>
      <c r="D1003" s="95" t="s">
        <v>212</v>
      </c>
    </row>
    <row r="1004" spans="1:4" x14ac:dyDescent="0.2">
      <c r="A1004" s="92">
        <v>871</v>
      </c>
      <c r="B1004" s="93">
        <v>14066</v>
      </c>
      <c r="C1004" s="94" t="s">
        <v>399</v>
      </c>
      <c r="D1004" s="95">
        <v>2</v>
      </c>
    </row>
    <row r="1005" spans="1:4" x14ac:dyDescent="0.2">
      <c r="A1005" s="92">
        <v>871</v>
      </c>
      <c r="B1005" s="93">
        <v>14067</v>
      </c>
      <c r="C1005" s="94" t="s">
        <v>399</v>
      </c>
      <c r="D1005" s="95">
        <v>1</v>
      </c>
    </row>
    <row r="1006" spans="1:4" x14ac:dyDescent="0.2">
      <c r="A1006" s="92">
        <v>872</v>
      </c>
      <c r="B1006" s="93">
        <v>14068</v>
      </c>
      <c r="C1006" s="94" t="s">
        <v>400</v>
      </c>
      <c r="D1006" s="95" t="s">
        <v>212</v>
      </c>
    </row>
    <row r="1007" spans="1:4" x14ac:dyDescent="0.2">
      <c r="A1007" s="92">
        <v>873</v>
      </c>
      <c r="B1007" s="93">
        <v>14078</v>
      </c>
      <c r="C1007" s="94" t="s">
        <v>399</v>
      </c>
      <c r="D1007" s="95">
        <v>2</v>
      </c>
    </row>
    <row r="1008" spans="1:4" x14ac:dyDescent="0.2">
      <c r="A1008" s="92">
        <v>873</v>
      </c>
      <c r="B1008" s="93">
        <v>14079</v>
      </c>
      <c r="C1008" s="94" t="s">
        <v>399</v>
      </c>
      <c r="D1008" s="95">
        <v>1</v>
      </c>
    </row>
    <row r="1009" spans="1:4" x14ac:dyDescent="0.2">
      <c r="A1009" s="92">
        <v>874</v>
      </c>
      <c r="B1009" s="93">
        <v>14080</v>
      </c>
      <c r="C1009" s="94" t="s">
        <v>400</v>
      </c>
      <c r="D1009" s="95" t="s">
        <v>212</v>
      </c>
    </row>
    <row r="1010" spans="1:4" x14ac:dyDescent="0.2">
      <c r="A1010" s="92">
        <v>875</v>
      </c>
      <c r="B1010" s="93">
        <v>14100</v>
      </c>
      <c r="C1010" s="94" t="s">
        <v>399</v>
      </c>
      <c r="D1010" s="95">
        <v>2</v>
      </c>
    </row>
    <row r="1011" spans="1:4" x14ac:dyDescent="0.2">
      <c r="A1011" s="92">
        <v>875</v>
      </c>
      <c r="B1011" s="93">
        <v>14101</v>
      </c>
      <c r="C1011" s="94" t="s">
        <v>399</v>
      </c>
      <c r="D1011" s="95">
        <v>1</v>
      </c>
    </row>
    <row r="1012" spans="1:4" x14ac:dyDescent="0.2">
      <c r="A1012" s="92">
        <v>876</v>
      </c>
      <c r="B1012" s="93">
        <v>14102</v>
      </c>
      <c r="C1012" s="94" t="s">
        <v>400</v>
      </c>
      <c r="D1012" s="95" t="s">
        <v>212</v>
      </c>
    </row>
    <row r="1013" spans="1:4" x14ac:dyDescent="0.2">
      <c r="A1013" s="92">
        <v>877</v>
      </c>
      <c r="B1013" s="93">
        <v>14123</v>
      </c>
      <c r="C1013" s="94" t="s">
        <v>399</v>
      </c>
      <c r="D1013" s="95">
        <v>2</v>
      </c>
    </row>
    <row r="1014" spans="1:4" x14ac:dyDescent="0.2">
      <c r="A1014" s="92">
        <v>877</v>
      </c>
      <c r="B1014" s="93">
        <v>14124</v>
      </c>
      <c r="C1014" s="94" t="s">
        <v>399</v>
      </c>
      <c r="D1014" s="95">
        <v>1</v>
      </c>
    </row>
    <row r="1015" spans="1:4" x14ac:dyDescent="0.2">
      <c r="A1015" s="92">
        <v>878</v>
      </c>
      <c r="B1015" s="93">
        <v>14125</v>
      </c>
      <c r="C1015" s="94" t="s">
        <v>400</v>
      </c>
      <c r="D1015" s="95" t="s">
        <v>212</v>
      </c>
    </row>
    <row r="1016" spans="1:4" x14ac:dyDescent="0.2">
      <c r="A1016" s="92">
        <v>879</v>
      </c>
      <c r="B1016" s="93">
        <v>14126</v>
      </c>
      <c r="C1016" s="94" t="s">
        <v>399</v>
      </c>
      <c r="D1016" s="95">
        <v>2</v>
      </c>
    </row>
    <row r="1017" spans="1:4" x14ac:dyDescent="0.2">
      <c r="A1017" s="92">
        <v>879</v>
      </c>
      <c r="B1017" s="93">
        <v>14127</v>
      </c>
      <c r="C1017" s="94" t="s">
        <v>399</v>
      </c>
      <c r="D1017" s="95">
        <v>1</v>
      </c>
    </row>
    <row r="1018" spans="1:4" x14ac:dyDescent="0.2">
      <c r="A1018" s="92">
        <v>880</v>
      </c>
      <c r="B1018" s="93">
        <v>14128</v>
      </c>
      <c r="C1018" s="94" t="s">
        <v>400</v>
      </c>
      <c r="D1018" s="95" t="s">
        <v>212</v>
      </c>
    </row>
    <row r="1019" spans="1:4" x14ac:dyDescent="0.2">
      <c r="A1019" s="92">
        <v>881</v>
      </c>
      <c r="B1019" s="93">
        <v>14129</v>
      </c>
      <c r="C1019" s="94" t="s">
        <v>399</v>
      </c>
      <c r="D1019" s="95">
        <v>2</v>
      </c>
    </row>
    <row r="1020" spans="1:4" x14ac:dyDescent="0.2">
      <c r="A1020" s="92">
        <v>881</v>
      </c>
      <c r="B1020" s="93">
        <v>14130</v>
      </c>
      <c r="C1020" s="94" t="s">
        <v>399</v>
      </c>
      <c r="D1020" s="95">
        <v>1</v>
      </c>
    </row>
    <row r="1021" spans="1:4" x14ac:dyDescent="0.2">
      <c r="A1021" s="92">
        <v>882</v>
      </c>
      <c r="B1021" s="93">
        <v>14131</v>
      </c>
      <c r="C1021" s="94" t="s">
        <v>400</v>
      </c>
      <c r="D1021" s="95" t="s">
        <v>212</v>
      </c>
    </row>
    <row r="1022" spans="1:4" x14ac:dyDescent="0.2">
      <c r="A1022" s="92">
        <v>883</v>
      </c>
      <c r="B1022" s="93">
        <v>14132</v>
      </c>
      <c r="C1022" s="94" t="s">
        <v>399</v>
      </c>
      <c r="D1022" s="95">
        <v>2</v>
      </c>
    </row>
    <row r="1023" spans="1:4" x14ac:dyDescent="0.2">
      <c r="A1023" s="92">
        <v>883</v>
      </c>
      <c r="B1023" s="93">
        <v>14133</v>
      </c>
      <c r="C1023" s="94" t="s">
        <v>399</v>
      </c>
      <c r="D1023" s="95">
        <v>1</v>
      </c>
    </row>
    <row r="1024" spans="1:4" x14ac:dyDescent="0.2">
      <c r="A1024" s="92">
        <v>884</v>
      </c>
      <c r="B1024" s="93">
        <v>14134</v>
      </c>
      <c r="C1024" s="94" t="s">
        <v>400</v>
      </c>
      <c r="D1024" s="95" t="s">
        <v>212</v>
      </c>
    </row>
    <row r="1025" spans="1:4" x14ac:dyDescent="0.2">
      <c r="A1025" s="92">
        <v>885</v>
      </c>
      <c r="B1025" s="93">
        <v>14135</v>
      </c>
      <c r="C1025" s="94" t="s">
        <v>399</v>
      </c>
      <c r="D1025" s="95">
        <v>2</v>
      </c>
    </row>
    <row r="1026" spans="1:4" x14ac:dyDescent="0.2">
      <c r="A1026" s="92">
        <v>885</v>
      </c>
      <c r="B1026" s="93">
        <v>14136</v>
      </c>
      <c r="C1026" s="94" t="s">
        <v>399</v>
      </c>
      <c r="D1026" s="95">
        <v>1</v>
      </c>
    </row>
    <row r="1027" spans="1:4" x14ac:dyDescent="0.2">
      <c r="A1027" s="92">
        <v>886</v>
      </c>
      <c r="B1027" s="93">
        <v>14137</v>
      </c>
      <c r="C1027" s="94" t="s">
        <v>400</v>
      </c>
      <c r="D1027" s="95" t="s">
        <v>212</v>
      </c>
    </row>
    <row r="1028" spans="1:4" x14ac:dyDescent="0.2">
      <c r="A1028" s="92">
        <v>887</v>
      </c>
      <c r="B1028" s="93">
        <v>14144</v>
      </c>
      <c r="C1028" s="94" t="s">
        <v>399</v>
      </c>
      <c r="D1028" s="95">
        <v>2</v>
      </c>
    </row>
    <row r="1029" spans="1:4" x14ac:dyDescent="0.2">
      <c r="A1029" s="92">
        <v>887</v>
      </c>
      <c r="B1029" s="93">
        <v>14145</v>
      </c>
      <c r="C1029" s="94" t="s">
        <v>399</v>
      </c>
      <c r="D1029" s="95">
        <v>1</v>
      </c>
    </row>
    <row r="1030" spans="1:4" x14ac:dyDescent="0.2">
      <c r="A1030" s="92">
        <v>888</v>
      </c>
      <c r="B1030" s="93">
        <v>14146</v>
      </c>
      <c r="C1030" s="94" t="s">
        <v>400</v>
      </c>
      <c r="D1030" s="95" t="s">
        <v>212</v>
      </c>
    </row>
    <row r="1031" spans="1:4" x14ac:dyDescent="0.2">
      <c r="A1031" s="92">
        <v>889</v>
      </c>
      <c r="B1031" s="93">
        <v>278</v>
      </c>
      <c r="C1031" s="94" t="s">
        <v>399</v>
      </c>
      <c r="D1031" s="95">
        <v>2</v>
      </c>
    </row>
    <row r="1032" spans="1:4" x14ac:dyDescent="0.2">
      <c r="A1032" s="92">
        <v>889</v>
      </c>
      <c r="B1032" s="93">
        <v>289</v>
      </c>
      <c r="C1032" s="94" t="s">
        <v>399</v>
      </c>
      <c r="D1032" s="95">
        <v>1</v>
      </c>
    </row>
    <row r="1033" spans="1:4" x14ac:dyDescent="0.2">
      <c r="A1033" s="92">
        <v>890</v>
      </c>
      <c r="B1033" s="93">
        <v>14028</v>
      </c>
      <c r="C1033" s="94" t="s">
        <v>400</v>
      </c>
      <c r="D1033" s="95" t="s">
        <v>212</v>
      </c>
    </row>
    <row r="1034" spans="1:4" x14ac:dyDescent="0.2">
      <c r="A1034" s="92">
        <v>891</v>
      </c>
      <c r="B1034" s="93">
        <v>14099</v>
      </c>
      <c r="C1034" s="94" t="s">
        <v>400</v>
      </c>
      <c r="D1034" s="95" t="s">
        <v>212</v>
      </c>
    </row>
    <row r="1035" spans="1:4" x14ac:dyDescent="0.2">
      <c r="A1035" s="92">
        <v>892</v>
      </c>
      <c r="B1035" s="93">
        <v>14119</v>
      </c>
      <c r="C1035" s="94" t="s">
        <v>400</v>
      </c>
      <c r="D1035" s="95" t="s">
        <v>212</v>
      </c>
    </row>
    <row r="1036" spans="1:4" x14ac:dyDescent="0.2">
      <c r="A1036" s="92">
        <v>893</v>
      </c>
      <c r="B1036" s="93">
        <v>14120</v>
      </c>
      <c r="C1036" s="94" t="s">
        <v>400</v>
      </c>
      <c r="D1036" s="95" t="s">
        <v>212</v>
      </c>
    </row>
    <row r="1037" spans="1:4" x14ac:dyDescent="0.2">
      <c r="A1037" s="92">
        <v>894</v>
      </c>
      <c r="B1037" s="93">
        <v>300</v>
      </c>
      <c r="C1037" s="94" t="s">
        <v>357</v>
      </c>
      <c r="D1037" s="95" t="s">
        <v>212</v>
      </c>
    </row>
    <row r="1038" spans="1:4" x14ac:dyDescent="0.2">
      <c r="A1038" s="92">
        <v>895</v>
      </c>
      <c r="B1038" s="93">
        <v>311</v>
      </c>
      <c r="C1038" s="94" t="s">
        <v>357</v>
      </c>
      <c r="D1038" s="95" t="s">
        <v>212</v>
      </c>
    </row>
    <row r="1039" spans="1:4" x14ac:dyDescent="0.2">
      <c r="A1039" s="92">
        <v>896</v>
      </c>
      <c r="B1039" s="93">
        <v>312</v>
      </c>
      <c r="C1039" s="94" t="s">
        <v>357</v>
      </c>
      <c r="D1039" s="95" t="s">
        <v>212</v>
      </c>
    </row>
    <row r="1040" spans="1:4" x14ac:dyDescent="0.2">
      <c r="A1040" s="92">
        <v>897</v>
      </c>
      <c r="B1040" s="93">
        <v>14097</v>
      </c>
      <c r="C1040" s="94" t="s">
        <v>400</v>
      </c>
      <c r="D1040" s="95" t="s">
        <v>212</v>
      </c>
    </row>
    <row r="1041" spans="1:4" x14ac:dyDescent="0.2">
      <c r="A1041" s="92">
        <v>898</v>
      </c>
      <c r="B1041" s="93">
        <v>14098</v>
      </c>
      <c r="C1041" s="94" t="s">
        <v>400</v>
      </c>
      <c r="D1041" s="95" t="s">
        <v>212</v>
      </c>
    </row>
    <row r="1042" spans="1:4" x14ac:dyDescent="0.2">
      <c r="A1042" s="92">
        <v>899</v>
      </c>
      <c r="B1042" s="93">
        <v>281</v>
      </c>
      <c r="C1042" s="94" t="s">
        <v>401</v>
      </c>
      <c r="D1042" s="95" t="s">
        <v>212</v>
      </c>
    </row>
    <row r="1043" spans="1:4" x14ac:dyDescent="0.2">
      <c r="A1043" s="92">
        <v>900</v>
      </c>
      <c r="B1043" s="93">
        <v>282</v>
      </c>
      <c r="C1043" s="94" t="s">
        <v>401</v>
      </c>
      <c r="D1043" s="95" t="s">
        <v>212</v>
      </c>
    </row>
    <row r="1044" spans="1:4" x14ac:dyDescent="0.2">
      <c r="A1044" s="92">
        <v>901</v>
      </c>
      <c r="B1044" s="93">
        <v>283</v>
      </c>
      <c r="C1044" s="94" t="s">
        <v>401</v>
      </c>
      <c r="D1044" s="95" t="s">
        <v>212</v>
      </c>
    </row>
    <row r="1045" spans="1:4" x14ac:dyDescent="0.2">
      <c r="A1045" s="92">
        <v>902</v>
      </c>
      <c r="B1045" s="93">
        <v>284</v>
      </c>
      <c r="C1045" s="94" t="s">
        <v>401</v>
      </c>
      <c r="D1045" s="95" t="s">
        <v>212</v>
      </c>
    </row>
    <row r="1046" spans="1:4" x14ac:dyDescent="0.2">
      <c r="A1046" s="92">
        <v>903</v>
      </c>
      <c r="B1046" s="93">
        <v>285</v>
      </c>
      <c r="C1046" s="94" t="s">
        <v>401</v>
      </c>
      <c r="D1046" s="95" t="s">
        <v>212</v>
      </c>
    </row>
    <row r="1047" spans="1:4" x14ac:dyDescent="0.2">
      <c r="A1047" s="92">
        <v>904</v>
      </c>
      <c r="B1047" s="93">
        <v>286</v>
      </c>
      <c r="C1047" s="94" t="s">
        <v>402</v>
      </c>
      <c r="D1047" s="95" t="s">
        <v>212</v>
      </c>
    </row>
    <row r="1048" spans="1:4" x14ac:dyDescent="0.2">
      <c r="A1048" s="92">
        <v>905</v>
      </c>
      <c r="B1048" s="93">
        <v>287</v>
      </c>
      <c r="C1048" s="94" t="s">
        <v>402</v>
      </c>
      <c r="D1048" s="95" t="s">
        <v>212</v>
      </c>
    </row>
    <row r="1049" spans="1:4" x14ac:dyDescent="0.2">
      <c r="A1049" s="92">
        <v>906</v>
      </c>
      <c r="B1049" s="93">
        <v>288</v>
      </c>
      <c r="C1049" s="94" t="s">
        <v>402</v>
      </c>
      <c r="D1049" s="95" t="s">
        <v>212</v>
      </c>
    </row>
    <row r="1050" spans="1:4" x14ac:dyDescent="0.2">
      <c r="A1050" s="92">
        <v>907</v>
      </c>
      <c r="B1050" s="93">
        <v>292</v>
      </c>
      <c r="C1050" s="94" t="s">
        <v>403</v>
      </c>
      <c r="D1050" s="95" t="s">
        <v>212</v>
      </c>
    </row>
    <row r="1051" spans="1:4" x14ac:dyDescent="0.2">
      <c r="A1051" s="92">
        <v>908</v>
      </c>
      <c r="B1051" s="93">
        <v>293</v>
      </c>
      <c r="C1051" s="94" t="s">
        <v>403</v>
      </c>
      <c r="D1051" s="95" t="s">
        <v>212</v>
      </c>
    </row>
    <row r="1052" spans="1:4" x14ac:dyDescent="0.2">
      <c r="A1052" s="92">
        <v>909</v>
      </c>
      <c r="B1052" s="93">
        <v>294</v>
      </c>
      <c r="C1052" s="94" t="s">
        <v>403</v>
      </c>
      <c r="D1052" s="95" t="s">
        <v>212</v>
      </c>
    </row>
    <row r="1053" spans="1:4" x14ac:dyDescent="0.2">
      <c r="A1053" s="92">
        <v>910</v>
      </c>
      <c r="B1053" s="93">
        <v>295</v>
      </c>
      <c r="C1053" s="94" t="s">
        <v>403</v>
      </c>
      <c r="D1053" s="95" t="s">
        <v>212</v>
      </c>
    </row>
    <row r="1054" spans="1:4" x14ac:dyDescent="0.2">
      <c r="A1054" s="92">
        <v>911</v>
      </c>
      <c r="B1054" s="93">
        <v>296</v>
      </c>
      <c r="C1054" s="94" t="s">
        <v>403</v>
      </c>
      <c r="D1054" s="95" t="s">
        <v>212</v>
      </c>
    </row>
    <row r="1055" spans="1:4" x14ac:dyDescent="0.2">
      <c r="A1055" s="92">
        <v>912</v>
      </c>
      <c r="B1055" s="93">
        <v>297</v>
      </c>
      <c r="C1055" s="94" t="s">
        <v>403</v>
      </c>
      <c r="D1055" s="95" t="s">
        <v>212</v>
      </c>
    </row>
    <row r="1056" spans="1:4" x14ac:dyDescent="0.2">
      <c r="A1056" s="92">
        <v>913</v>
      </c>
      <c r="B1056" s="93">
        <v>298</v>
      </c>
      <c r="C1056" s="94" t="s">
        <v>403</v>
      </c>
      <c r="D1056" s="95" t="s">
        <v>212</v>
      </c>
    </row>
    <row r="1057" spans="1:4" x14ac:dyDescent="0.2">
      <c r="A1057" s="92">
        <v>914</v>
      </c>
      <c r="B1057" s="93">
        <v>299</v>
      </c>
      <c r="C1057" s="94" t="s">
        <v>404</v>
      </c>
      <c r="D1057" s="95">
        <v>1</v>
      </c>
    </row>
    <row r="1058" spans="1:4" x14ac:dyDescent="0.2">
      <c r="A1058" s="92">
        <v>915</v>
      </c>
      <c r="B1058" s="93">
        <v>313</v>
      </c>
      <c r="C1058" s="94" t="s">
        <v>357</v>
      </c>
      <c r="D1058" s="95">
        <v>2</v>
      </c>
    </row>
    <row r="1059" spans="1:4" x14ac:dyDescent="0.2">
      <c r="A1059" s="92">
        <v>915</v>
      </c>
      <c r="B1059" s="93">
        <v>314</v>
      </c>
      <c r="C1059" s="94" t="s">
        <v>357</v>
      </c>
      <c r="D1059" s="95">
        <v>1</v>
      </c>
    </row>
    <row r="1060" spans="1:4" x14ac:dyDescent="0.2">
      <c r="A1060" s="92">
        <v>916</v>
      </c>
      <c r="B1060" s="93">
        <v>315</v>
      </c>
      <c r="C1060" s="94" t="s">
        <v>357</v>
      </c>
      <c r="D1060" s="95">
        <v>2</v>
      </c>
    </row>
    <row r="1061" spans="1:4" x14ac:dyDescent="0.2">
      <c r="A1061" s="92">
        <v>916</v>
      </c>
      <c r="B1061" s="93">
        <v>316</v>
      </c>
      <c r="C1061" s="94" t="s">
        <v>357</v>
      </c>
      <c r="D1061" s="95">
        <v>1</v>
      </c>
    </row>
    <row r="1062" spans="1:4" x14ac:dyDescent="0.2">
      <c r="A1062" s="92">
        <v>917</v>
      </c>
      <c r="B1062" s="93">
        <v>279</v>
      </c>
      <c r="C1062" s="94" t="s">
        <v>357</v>
      </c>
      <c r="D1062" s="95">
        <v>2</v>
      </c>
    </row>
    <row r="1063" spans="1:4" x14ac:dyDescent="0.2">
      <c r="A1063" s="92">
        <v>917</v>
      </c>
      <c r="B1063" s="93">
        <v>280</v>
      </c>
      <c r="C1063" s="94" t="s">
        <v>357</v>
      </c>
      <c r="D1063" s="95">
        <v>1</v>
      </c>
    </row>
    <row r="1064" spans="1:4" x14ac:dyDescent="0.2">
      <c r="A1064" s="92">
        <v>918</v>
      </c>
      <c r="B1064" s="93">
        <v>290</v>
      </c>
      <c r="C1064" s="94" t="s">
        <v>292</v>
      </c>
      <c r="D1064" s="95">
        <v>1</v>
      </c>
    </row>
    <row r="1065" spans="1:4" x14ac:dyDescent="0.2">
      <c r="A1065" s="92">
        <v>918</v>
      </c>
      <c r="B1065" s="93">
        <v>291</v>
      </c>
      <c r="C1065" s="94" t="s">
        <v>292</v>
      </c>
      <c r="D1065" s="95">
        <v>1</v>
      </c>
    </row>
    <row r="1066" spans="1:4" x14ac:dyDescent="0.2">
      <c r="A1066" s="92">
        <v>919</v>
      </c>
      <c r="B1066" s="93">
        <v>57</v>
      </c>
      <c r="C1066" s="94" t="s">
        <v>405</v>
      </c>
      <c r="D1066" s="95">
        <v>1</v>
      </c>
    </row>
    <row r="1067" spans="1:4" x14ac:dyDescent="0.2">
      <c r="A1067" s="92">
        <v>919</v>
      </c>
      <c r="B1067" s="93">
        <v>278</v>
      </c>
      <c r="C1067" s="94" t="s">
        <v>405</v>
      </c>
      <c r="D1067" s="95">
        <v>2</v>
      </c>
    </row>
    <row r="1068" spans="1:4" x14ac:dyDescent="0.2">
      <c r="A1068" s="92">
        <v>920</v>
      </c>
      <c r="B1068" s="93">
        <v>57</v>
      </c>
      <c r="C1068" s="94" t="s">
        <v>405</v>
      </c>
      <c r="D1068" s="95">
        <v>1</v>
      </c>
    </row>
    <row r="1069" spans="1:4" x14ac:dyDescent="0.2">
      <c r="A1069" s="92">
        <v>920</v>
      </c>
      <c r="B1069" s="93">
        <v>278</v>
      </c>
      <c r="C1069" s="94" t="s">
        <v>405</v>
      </c>
      <c r="D1069" s="95">
        <v>2</v>
      </c>
    </row>
    <row r="1070" spans="1:4" x14ac:dyDescent="0.2">
      <c r="A1070" s="92">
        <v>922</v>
      </c>
      <c r="B1070" s="93">
        <v>301</v>
      </c>
      <c r="C1070" s="94" t="s">
        <v>315</v>
      </c>
      <c r="D1070" s="95">
        <v>1</v>
      </c>
    </row>
    <row r="1071" spans="1:4" x14ac:dyDescent="0.2">
      <c r="A1071" s="92">
        <v>923</v>
      </c>
      <c r="B1071" s="93">
        <v>302</v>
      </c>
      <c r="C1071" s="94" t="s">
        <v>315</v>
      </c>
      <c r="D1071" s="95">
        <v>1</v>
      </c>
    </row>
    <row r="1072" spans="1:4" x14ac:dyDescent="0.2">
      <c r="A1072" s="92">
        <v>924</v>
      </c>
      <c r="B1072" s="93">
        <v>303</v>
      </c>
      <c r="C1072" s="94" t="s">
        <v>315</v>
      </c>
      <c r="D1072" s="95">
        <v>1</v>
      </c>
    </row>
    <row r="1073" spans="1:4" x14ac:dyDescent="0.2">
      <c r="A1073" s="92">
        <v>925</v>
      </c>
      <c r="B1073" s="93">
        <v>259</v>
      </c>
      <c r="C1073" s="94" t="s">
        <v>406</v>
      </c>
      <c r="D1073" s="95" t="s">
        <v>345</v>
      </c>
    </row>
    <row r="1074" spans="1:4" x14ac:dyDescent="0.2">
      <c r="A1074" s="92">
        <v>925</v>
      </c>
      <c r="B1074" s="93">
        <v>307</v>
      </c>
      <c r="C1074" s="94" t="s">
        <v>406</v>
      </c>
      <c r="D1074" s="95" t="s">
        <v>345</v>
      </c>
    </row>
    <row r="1075" spans="1:4" x14ac:dyDescent="0.2">
      <c r="A1075" s="92">
        <v>926</v>
      </c>
      <c r="B1075" s="93">
        <v>261</v>
      </c>
      <c r="C1075" s="94" t="s">
        <v>346</v>
      </c>
      <c r="D1075" s="95" t="s">
        <v>345</v>
      </c>
    </row>
    <row r="1076" spans="1:4" x14ac:dyDescent="0.2">
      <c r="A1076" s="92">
        <v>926</v>
      </c>
      <c r="B1076" s="93">
        <v>308</v>
      </c>
      <c r="C1076" s="94" t="s">
        <v>346</v>
      </c>
      <c r="D1076" s="95" t="s">
        <v>345</v>
      </c>
    </row>
    <row r="1077" spans="1:4" x14ac:dyDescent="0.2">
      <c r="A1077" s="92">
        <v>927</v>
      </c>
      <c r="B1077" s="93">
        <v>263</v>
      </c>
      <c r="C1077" s="94" t="s">
        <v>348</v>
      </c>
      <c r="D1077" s="95" t="s">
        <v>345</v>
      </c>
    </row>
    <row r="1078" spans="1:4" x14ac:dyDescent="0.2">
      <c r="A1078" s="92">
        <v>927</v>
      </c>
      <c r="B1078" s="93">
        <v>309</v>
      </c>
      <c r="C1078" s="94" t="s">
        <v>348</v>
      </c>
      <c r="D1078" s="95" t="s">
        <v>345</v>
      </c>
    </row>
    <row r="1079" spans="1:4" x14ac:dyDescent="0.2">
      <c r="A1079" s="92">
        <v>928</v>
      </c>
      <c r="B1079" s="93">
        <v>265</v>
      </c>
      <c r="C1079" s="94" t="s">
        <v>347</v>
      </c>
      <c r="D1079" s="95" t="s">
        <v>345</v>
      </c>
    </row>
    <row r="1080" spans="1:4" x14ac:dyDescent="0.2">
      <c r="A1080" s="92">
        <v>928</v>
      </c>
      <c r="B1080" s="93">
        <v>310</v>
      </c>
      <c r="C1080" s="94" t="s">
        <v>347</v>
      </c>
      <c r="D1080" s="95" t="s">
        <v>345</v>
      </c>
    </row>
    <row r="1081" spans="1:4" x14ac:dyDescent="0.2">
      <c r="A1081" s="92">
        <v>929</v>
      </c>
      <c r="B1081" s="93">
        <v>14041</v>
      </c>
      <c r="C1081" s="94" t="s">
        <v>401</v>
      </c>
      <c r="D1081" s="95" t="s">
        <v>212</v>
      </c>
    </row>
    <row r="1082" spans="1:4" x14ac:dyDescent="0.2">
      <c r="A1082" s="92">
        <v>930</v>
      </c>
      <c r="B1082" s="93">
        <v>14053</v>
      </c>
      <c r="C1082" s="94" t="s">
        <v>401</v>
      </c>
      <c r="D1082" s="95" t="s">
        <v>212</v>
      </c>
    </row>
    <row r="1083" spans="1:4" x14ac:dyDescent="0.2">
      <c r="A1083" s="92">
        <v>931</v>
      </c>
      <c r="B1083" s="93">
        <v>14056</v>
      </c>
      <c r="C1083" s="94" t="s">
        <v>401</v>
      </c>
      <c r="D1083" s="95" t="s">
        <v>212</v>
      </c>
    </row>
    <row r="1084" spans="1:4" x14ac:dyDescent="0.2">
      <c r="A1084" s="92">
        <v>932</v>
      </c>
      <c r="B1084" s="93">
        <v>191</v>
      </c>
      <c r="C1084" s="94" t="s">
        <v>407</v>
      </c>
      <c r="D1084" s="95">
        <v>2</v>
      </c>
    </row>
    <row r="1085" spans="1:4" x14ac:dyDescent="0.2">
      <c r="A1085" s="92">
        <v>932</v>
      </c>
      <c r="B1085" s="93">
        <v>353</v>
      </c>
      <c r="C1085" s="94" t="s">
        <v>407</v>
      </c>
      <c r="D1085" s="95">
        <v>1</v>
      </c>
    </row>
    <row r="1086" spans="1:4" x14ac:dyDescent="0.2">
      <c r="A1086" s="92">
        <v>932</v>
      </c>
      <c r="B1086" s="93">
        <v>354</v>
      </c>
      <c r="C1086" s="94" t="s">
        <v>407</v>
      </c>
      <c r="D1086" s="95">
        <v>1</v>
      </c>
    </row>
    <row r="1087" spans="1:4" x14ac:dyDescent="0.2">
      <c r="A1087" s="92">
        <v>932</v>
      </c>
      <c r="B1087" s="93">
        <v>355</v>
      </c>
      <c r="C1087" s="94" t="s">
        <v>407</v>
      </c>
      <c r="D1087" s="95">
        <v>1</v>
      </c>
    </row>
    <row r="1088" spans="1:4" x14ac:dyDescent="0.2">
      <c r="A1088" s="92">
        <v>933</v>
      </c>
      <c r="B1088" s="93">
        <v>14147</v>
      </c>
      <c r="C1088" s="94" t="s">
        <v>399</v>
      </c>
      <c r="D1088" s="95">
        <v>2</v>
      </c>
    </row>
    <row r="1089" spans="1:4" x14ac:dyDescent="0.2">
      <c r="A1089" s="92">
        <v>933</v>
      </c>
      <c r="B1089" s="93">
        <v>14148</v>
      </c>
      <c r="C1089" s="94" t="s">
        <v>399</v>
      </c>
      <c r="D1089" s="95">
        <v>1</v>
      </c>
    </row>
    <row r="1090" spans="1:4" x14ac:dyDescent="0.2">
      <c r="A1090" s="92">
        <v>934</v>
      </c>
      <c r="B1090" s="93">
        <v>14149</v>
      </c>
      <c r="C1090" s="94" t="s">
        <v>400</v>
      </c>
      <c r="D1090" s="95" t="s">
        <v>212</v>
      </c>
    </row>
    <row r="1091" spans="1:4" x14ac:dyDescent="0.2">
      <c r="A1091" s="92">
        <v>935</v>
      </c>
      <c r="B1091" s="93">
        <v>374</v>
      </c>
      <c r="C1091" s="94" t="s">
        <v>408</v>
      </c>
      <c r="D1091" s="95" t="s">
        <v>459</v>
      </c>
    </row>
    <row r="1092" spans="1:4" x14ac:dyDescent="0.2">
      <c r="A1092" s="92">
        <v>935</v>
      </c>
      <c r="B1092" s="93">
        <v>375</v>
      </c>
      <c r="C1092" s="94" t="s">
        <v>408</v>
      </c>
      <c r="D1092" s="95" t="s">
        <v>457</v>
      </c>
    </row>
    <row r="1093" spans="1:4" x14ac:dyDescent="0.2">
      <c r="A1093" s="92">
        <v>936</v>
      </c>
      <c r="B1093" s="93">
        <v>1422</v>
      </c>
      <c r="C1093" s="94" t="s">
        <v>408</v>
      </c>
      <c r="D1093" s="95">
        <v>1</v>
      </c>
    </row>
    <row r="1094" spans="1:4" x14ac:dyDescent="0.2">
      <c r="A1094" s="92">
        <v>936</v>
      </c>
      <c r="B1094" s="93">
        <v>1423</v>
      </c>
      <c r="C1094" s="94" t="s">
        <v>408</v>
      </c>
      <c r="D1094" s="95">
        <v>2</v>
      </c>
    </row>
    <row r="1095" spans="1:4" x14ac:dyDescent="0.2">
      <c r="A1095" s="92">
        <v>937</v>
      </c>
      <c r="B1095" s="93">
        <v>14150</v>
      </c>
      <c r="C1095" s="94" t="s">
        <v>408</v>
      </c>
      <c r="D1095" s="95">
        <v>2</v>
      </c>
    </row>
    <row r="1096" spans="1:4" x14ac:dyDescent="0.2">
      <c r="A1096" s="92">
        <v>937</v>
      </c>
      <c r="B1096" s="93">
        <v>14151</v>
      </c>
      <c r="C1096" s="94" t="s">
        <v>408</v>
      </c>
      <c r="D1096" s="95">
        <v>1</v>
      </c>
    </row>
    <row r="1097" spans="1:4" x14ac:dyDescent="0.2">
      <c r="A1097" s="92">
        <v>938</v>
      </c>
      <c r="B1097" s="93">
        <v>376</v>
      </c>
      <c r="C1097" s="94" t="s">
        <v>408</v>
      </c>
      <c r="D1097" s="95">
        <v>2</v>
      </c>
    </row>
    <row r="1098" spans="1:4" x14ac:dyDescent="0.2">
      <c r="A1098" s="92">
        <v>938</v>
      </c>
      <c r="B1098" s="93">
        <v>377</v>
      </c>
      <c r="C1098" s="94" t="s">
        <v>408</v>
      </c>
      <c r="D1098" s="95">
        <v>1</v>
      </c>
    </row>
    <row r="1099" spans="1:4" x14ac:dyDescent="0.2">
      <c r="A1099" s="92">
        <v>939</v>
      </c>
      <c r="B1099" s="93">
        <v>395</v>
      </c>
      <c r="C1099" s="94" t="s">
        <v>408</v>
      </c>
      <c r="D1099" s="95">
        <v>2</v>
      </c>
    </row>
    <row r="1100" spans="1:4" x14ac:dyDescent="0.2">
      <c r="A1100" s="92">
        <v>939</v>
      </c>
      <c r="B1100" s="93">
        <v>396</v>
      </c>
      <c r="C1100" s="94" t="s">
        <v>408</v>
      </c>
      <c r="D1100" s="95">
        <v>1</v>
      </c>
    </row>
    <row r="1101" spans="1:4" x14ac:dyDescent="0.2">
      <c r="A1101" s="92">
        <v>940</v>
      </c>
      <c r="B1101" s="93">
        <v>397</v>
      </c>
      <c r="C1101" s="94" t="s">
        <v>409</v>
      </c>
      <c r="D1101" s="95" t="s">
        <v>367</v>
      </c>
    </row>
    <row r="1102" spans="1:4" x14ac:dyDescent="0.2">
      <c r="A1102" s="92">
        <v>941</v>
      </c>
      <c r="B1102" s="93">
        <v>398</v>
      </c>
      <c r="C1102" s="94" t="s">
        <v>410</v>
      </c>
      <c r="D1102" s="95" t="s">
        <v>367</v>
      </c>
    </row>
    <row r="1103" spans="1:4" x14ac:dyDescent="0.2">
      <c r="A1103" s="92">
        <v>942</v>
      </c>
      <c r="B1103" s="93">
        <v>400</v>
      </c>
      <c r="C1103" s="94" t="s">
        <v>260</v>
      </c>
      <c r="D1103" s="95">
        <v>1</v>
      </c>
    </row>
    <row r="1104" spans="1:4" x14ac:dyDescent="0.2">
      <c r="A1104" s="92">
        <v>942</v>
      </c>
      <c r="B1104" s="93">
        <v>401</v>
      </c>
      <c r="C1104" s="94" t="s">
        <v>260</v>
      </c>
      <c r="D1104" s="95">
        <v>2</v>
      </c>
    </row>
    <row r="1105" spans="1:4" x14ac:dyDescent="0.2">
      <c r="A1105" s="92">
        <v>943</v>
      </c>
      <c r="B1105" s="93">
        <v>404</v>
      </c>
      <c r="C1105" s="94" t="s">
        <v>250</v>
      </c>
      <c r="D1105" s="95">
        <v>1</v>
      </c>
    </row>
    <row r="1106" spans="1:4" x14ac:dyDescent="0.2">
      <c r="A1106" s="92">
        <v>943</v>
      </c>
      <c r="B1106" s="93">
        <v>405</v>
      </c>
      <c r="C1106" s="94" t="s">
        <v>250</v>
      </c>
      <c r="D1106" s="95">
        <v>2</v>
      </c>
    </row>
    <row r="1107" spans="1:4" x14ac:dyDescent="0.2">
      <c r="A1107" s="92">
        <v>944</v>
      </c>
      <c r="B1107" s="93">
        <v>406</v>
      </c>
      <c r="C1107" s="94" t="s">
        <v>250</v>
      </c>
      <c r="D1107" s="95">
        <v>1</v>
      </c>
    </row>
    <row r="1108" spans="1:4" x14ac:dyDescent="0.2">
      <c r="A1108" s="92">
        <v>944</v>
      </c>
      <c r="B1108" s="93">
        <v>407</v>
      </c>
      <c r="C1108" s="94" t="s">
        <v>250</v>
      </c>
      <c r="D1108" s="95">
        <v>2</v>
      </c>
    </row>
    <row r="1109" spans="1:4" x14ac:dyDescent="0.2">
      <c r="A1109" s="92">
        <v>945</v>
      </c>
      <c r="B1109" s="93">
        <v>408</v>
      </c>
      <c r="C1109" s="94" t="s">
        <v>250</v>
      </c>
      <c r="D1109" s="95">
        <v>1</v>
      </c>
    </row>
    <row r="1110" spans="1:4" x14ac:dyDescent="0.2">
      <c r="A1110" s="92">
        <v>945</v>
      </c>
      <c r="B1110" s="93">
        <v>409</v>
      </c>
      <c r="C1110" s="94" t="s">
        <v>250</v>
      </c>
      <c r="D1110" s="95">
        <v>2</v>
      </c>
    </row>
    <row r="1111" spans="1:4" x14ac:dyDescent="0.2">
      <c r="A1111" s="92">
        <v>946</v>
      </c>
      <c r="B1111" s="93">
        <v>410</v>
      </c>
      <c r="C1111" s="94" t="s">
        <v>250</v>
      </c>
      <c r="D1111" s="95">
        <v>1</v>
      </c>
    </row>
    <row r="1112" spans="1:4" x14ac:dyDescent="0.2">
      <c r="A1112" s="92">
        <v>946</v>
      </c>
      <c r="B1112" s="93">
        <v>411</v>
      </c>
      <c r="C1112" s="94" t="s">
        <v>250</v>
      </c>
      <c r="D1112" s="95">
        <v>2</v>
      </c>
    </row>
    <row r="1113" spans="1:4" x14ac:dyDescent="0.2">
      <c r="A1113" s="92">
        <v>947</v>
      </c>
      <c r="B1113" s="93">
        <v>412</v>
      </c>
      <c r="C1113" s="94" t="s">
        <v>411</v>
      </c>
      <c r="D1113" s="95">
        <v>2</v>
      </c>
    </row>
    <row r="1114" spans="1:4" x14ac:dyDescent="0.2">
      <c r="A1114" s="92">
        <v>947</v>
      </c>
      <c r="B1114" s="93">
        <v>413</v>
      </c>
      <c r="C1114" s="94" t="s">
        <v>411</v>
      </c>
      <c r="D1114" s="95">
        <v>1</v>
      </c>
    </row>
    <row r="1115" spans="1:4" x14ac:dyDescent="0.2">
      <c r="A1115" s="92">
        <v>947</v>
      </c>
      <c r="B1115" s="93">
        <v>414</v>
      </c>
      <c r="C1115" s="94" t="s">
        <v>411</v>
      </c>
      <c r="D1115" s="95">
        <v>1</v>
      </c>
    </row>
    <row r="1116" spans="1:4" x14ac:dyDescent="0.2">
      <c r="A1116" s="92">
        <v>948</v>
      </c>
      <c r="B1116" s="93">
        <v>415</v>
      </c>
      <c r="C1116" s="94" t="s">
        <v>412</v>
      </c>
      <c r="D1116" s="95" t="s">
        <v>459</v>
      </c>
    </row>
    <row r="1117" spans="1:4" x14ac:dyDescent="0.2">
      <c r="A1117" s="92">
        <v>948</v>
      </c>
      <c r="B1117" s="93">
        <v>416</v>
      </c>
      <c r="C1117" s="94" t="s">
        <v>412</v>
      </c>
      <c r="D1117" s="95">
        <v>1</v>
      </c>
    </row>
    <row r="1118" spans="1:4" x14ac:dyDescent="0.2">
      <c r="A1118" s="92">
        <v>949</v>
      </c>
      <c r="B1118" s="93">
        <v>417</v>
      </c>
      <c r="C1118" s="94" t="s">
        <v>487</v>
      </c>
      <c r="D1118" s="95">
        <v>1</v>
      </c>
    </row>
    <row r="1119" spans="1:4" x14ac:dyDescent="0.2">
      <c r="A1119" s="92">
        <v>949</v>
      </c>
      <c r="B1119" s="93">
        <v>418</v>
      </c>
      <c r="C1119" s="94" t="s">
        <v>487</v>
      </c>
      <c r="D1119" s="95">
        <v>2</v>
      </c>
    </row>
    <row r="1120" spans="1:4" x14ac:dyDescent="0.2">
      <c r="A1120" s="92">
        <v>950</v>
      </c>
      <c r="B1120" s="93">
        <v>419</v>
      </c>
      <c r="C1120" s="94" t="s">
        <v>488</v>
      </c>
      <c r="D1120" s="95" t="s">
        <v>212</v>
      </c>
    </row>
    <row r="1121" spans="1:4" x14ac:dyDescent="0.2">
      <c r="A1121" s="92">
        <v>951</v>
      </c>
      <c r="B1121" s="93">
        <v>420</v>
      </c>
      <c r="C1121" s="94" t="s">
        <v>489</v>
      </c>
      <c r="D1121" s="95" t="s">
        <v>212</v>
      </c>
    </row>
    <row r="1122" spans="1:4" x14ac:dyDescent="0.2">
      <c r="A1122" s="92">
        <v>952</v>
      </c>
      <c r="B1122" s="93">
        <v>421</v>
      </c>
      <c r="C1122" s="94" t="s">
        <v>490</v>
      </c>
      <c r="D1122" s="95">
        <v>1</v>
      </c>
    </row>
    <row r="1123" spans="1:4" x14ac:dyDescent="0.2">
      <c r="A1123" s="92">
        <v>952</v>
      </c>
      <c r="B1123" s="93">
        <v>422</v>
      </c>
      <c r="C1123" s="94" t="s">
        <v>490</v>
      </c>
      <c r="D1123" s="95">
        <v>2</v>
      </c>
    </row>
    <row r="1124" spans="1:4" x14ac:dyDescent="0.2">
      <c r="A1124" s="92">
        <v>953</v>
      </c>
      <c r="B1124" s="93">
        <v>423</v>
      </c>
      <c r="C1124" s="94" t="s">
        <v>413</v>
      </c>
      <c r="D1124" s="95">
        <v>1</v>
      </c>
    </row>
    <row r="1125" spans="1:4" x14ac:dyDescent="0.2">
      <c r="A1125" s="92">
        <v>953</v>
      </c>
      <c r="B1125" s="93">
        <v>424</v>
      </c>
      <c r="C1125" s="94" t="s">
        <v>413</v>
      </c>
      <c r="D1125" s="95" t="s">
        <v>457</v>
      </c>
    </row>
    <row r="1126" spans="1:4" x14ac:dyDescent="0.2">
      <c r="A1126" s="92">
        <v>954</v>
      </c>
      <c r="B1126" s="93">
        <v>425</v>
      </c>
      <c r="C1126" s="94" t="s">
        <v>414</v>
      </c>
      <c r="D1126" s="95" t="s">
        <v>459</v>
      </c>
    </row>
    <row r="1127" spans="1:4" x14ac:dyDescent="0.2">
      <c r="A1127" s="92">
        <v>954</v>
      </c>
      <c r="B1127" s="93">
        <v>426</v>
      </c>
      <c r="C1127" s="94" t="s">
        <v>414</v>
      </c>
      <c r="D1127" s="95" t="s">
        <v>457</v>
      </c>
    </row>
    <row r="1128" spans="1:4" x14ac:dyDescent="0.2">
      <c r="A1128" s="92">
        <v>954</v>
      </c>
      <c r="B1128" s="93">
        <v>427</v>
      </c>
      <c r="C1128" s="94" t="s">
        <v>414</v>
      </c>
      <c r="D1128" s="95" t="s">
        <v>457</v>
      </c>
    </row>
    <row r="1129" spans="1:4" x14ac:dyDescent="0.2">
      <c r="A1129" s="92">
        <v>955</v>
      </c>
      <c r="B1129" s="93">
        <v>206</v>
      </c>
      <c r="C1129" s="94" t="s">
        <v>415</v>
      </c>
      <c r="D1129" s="95">
        <v>2</v>
      </c>
    </row>
    <row r="1130" spans="1:4" x14ac:dyDescent="0.2">
      <c r="A1130" s="92">
        <v>955</v>
      </c>
      <c r="B1130" s="93">
        <v>428</v>
      </c>
      <c r="C1130" s="94" t="s">
        <v>415</v>
      </c>
      <c r="D1130" s="95">
        <v>1</v>
      </c>
    </row>
    <row r="1131" spans="1:4" x14ac:dyDescent="0.2">
      <c r="A1131" s="92">
        <v>955</v>
      </c>
      <c r="B1131" s="93">
        <v>429</v>
      </c>
      <c r="C1131" s="94" t="s">
        <v>415</v>
      </c>
      <c r="D1131" s="95">
        <v>2</v>
      </c>
    </row>
    <row r="1132" spans="1:4" x14ac:dyDescent="0.2">
      <c r="A1132" s="92">
        <v>955</v>
      </c>
      <c r="B1132" s="93">
        <v>430</v>
      </c>
      <c r="C1132" s="94" t="s">
        <v>415</v>
      </c>
      <c r="D1132" s="95">
        <v>1</v>
      </c>
    </row>
    <row r="1133" spans="1:4" x14ac:dyDescent="0.2">
      <c r="A1133" s="92">
        <v>956</v>
      </c>
      <c r="B1133" s="93">
        <v>160</v>
      </c>
      <c r="C1133" s="94" t="s">
        <v>416</v>
      </c>
      <c r="D1133" s="95">
        <v>2</v>
      </c>
    </row>
    <row r="1134" spans="1:4" x14ac:dyDescent="0.2">
      <c r="A1134" s="92">
        <v>956</v>
      </c>
      <c r="B1134" s="93">
        <v>427</v>
      </c>
      <c r="C1134" s="94" t="s">
        <v>416</v>
      </c>
      <c r="D1134" s="95">
        <v>1</v>
      </c>
    </row>
    <row r="1135" spans="1:4" x14ac:dyDescent="0.2">
      <c r="A1135" s="92">
        <v>956</v>
      </c>
      <c r="B1135" s="93">
        <v>431</v>
      </c>
      <c r="C1135" s="94" t="s">
        <v>416</v>
      </c>
      <c r="D1135" s="95">
        <v>2</v>
      </c>
    </row>
    <row r="1136" spans="1:4" x14ac:dyDescent="0.2">
      <c r="A1136" s="92">
        <v>956</v>
      </c>
      <c r="B1136" s="93">
        <v>432</v>
      </c>
      <c r="C1136" s="94" t="s">
        <v>416</v>
      </c>
      <c r="D1136" s="95">
        <v>1</v>
      </c>
    </row>
    <row r="1137" spans="1:4" x14ac:dyDescent="0.2">
      <c r="A1137" s="92">
        <v>957</v>
      </c>
      <c r="B1137" s="93">
        <v>432</v>
      </c>
      <c r="C1137" s="94" t="s">
        <v>417</v>
      </c>
      <c r="D1137" s="95">
        <v>1</v>
      </c>
    </row>
    <row r="1138" spans="1:4" x14ac:dyDescent="0.2">
      <c r="A1138" s="92">
        <v>957</v>
      </c>
      <c r="B1138" s="93">
        <v>433</v>
      </c>
      <c r="C1138" s="94" t="s">
        <v>417</v>
      </c>
      <c r="D1138" s="95">
        <v>2</v>
      </c>
    </row>
    <row r="1139" spans="1:4" x14ac:dyDescent="0.2">
      <c r="A1139" s="92">
        <v>958</v>
      </c>
      <c r="B1139" s="93">
        <v>434</v>
      </c>
      <c r="C1139" s="94" t="s">
        <v>418</v>
      </c>
      <c r="D1139" s="95">
        <v>2</v>
      </c>
    </row>
    <row r="1140" spans="1:4" x14ac:dyDescent="0.2">
      <c r="A1140" s="92">
        <v>958</v>
      </c>
      <c r="B1140" s="93">
        <v>435</v>
      </c>
      <c r="C1140" s="94" t="s">
        <v>418</v>
      </c>
      <c r="D1140" s="95">
        <v>1</v>
      </c>
    </row>
    <row r="1141" spans="1:4" x14ac:dyDescent="0.2">
      <c r="A1141" s="92">
        <v>959</v>
      </c>
      <c r="B1141" s="93">
        <v>160</v>
      </c>
      <c r="C1141" s="94" t="s">
        <v>419</v>
      </c>
      <c r="D1141" s="95">
        <v>2</v>
      </c>
    </row>
    <row r="1142" spans="1:4" x14ac:dyDescent="0.2">
      <c r="A1142" s="92">
        <v>959</v>
      </c>
      <c r="B1142" s="93">
        <v>432</v>
      </c>
      <c r="C1142" s="94" t="s">
        <v>419</v>
      </c>
      <c r="D1142" s="95">
        <v>1</v>
      </c>
    </row>
    <row r="1143" spans="1:4" x14ac:dyDescent="0.2">
      <c r="A1143" s="92">
        <v>959</v>
      </c>
      <c r="B1143" s="93">
        <v>436</v>
      </c>
      <c r="C1143" s="94" t="s">
        <v>419</v>
      </c>
      <c r="D1143" s="95">
        <v>2</v>
      </c>
    </row>
    <row r="1144" spans="1:4" x14ac:dyDescent="0.2">
      <c r="A1144" s="92">
        <v>960</v>
      </c>
      <c r="B1144" s="93">
        <v>160</v>
      </c>
      <c r="C1144" s="94" t="s">
        <v>420</v>
      </c>
      <c r="D1144" s="95">
        <v>2</v>
      </c>
    </row>
    <row r="1145" spans="1:4" x14ac:dyDescent="0.2">
      <c r="A1145" s="92">
        <v>960</v>
      </c>
      <c r="B1145" s="93">
        <v>435</v>
      </c>
      <c r="C1145" s="94" t="s">
        <v>420</v>
      </c>
      <c r="D1145" s="95">
        <v>1</v>
      </c>
    </row>
    <row r="1146" spans="1:4" x14ac:dyDescent="0.2">
      <c r="A1146" s="92">
        <v>960</v>
      </c>
      <c r="B1146" s="93">
        <v>441</v>
      </c>
      <c r="C1146" s="94" t="s">
        <v>420</v>
      </c>
      <c r="D1146" s="95">
        <v>1</v>
      </c>
    </row>
    <row r="1147" spans="1:4" x14ac:dyDescent="0.2">
      <c r="A1147" s="92">
        <v>961</v>
      </c>
      <c r="B1147" s="93">
        <v>427</v>
      </c>
      <c r="C1147" s="94" t="s">
        <v>421</v>
      </c>
      <c r="D1147" s="95">
        <v>1</v>
      </c>
    </row>
    <row r="1148" spans="1:4" x14ac:dyDescent="0.2">
      <c r="A1148" s="92">
        <v>961</v>
      </c>
      <c r="B1148" s="93">
        <v>432</v>
      </c>
      <c r="C1148" s="94" t="s">
        <v>421</v>
      </c>
      <c r="D1148" s="95">
        <v>1</v>
      </c>
    </row>
    <row r="1149" spans="1:4" x14ac:dyDescent="0.2">
      <c r="A1149" s="92">
        <v>961</v>
      </c>
      <c r="B1149" s="93">
        <v>437</v>
      </c>
      <c r="C1149" s="94" t="s">
        <v>421</v>
      </c>
      <c r="D1149" s="95">
        <v>2</v>
      </c>
    </row>
    <row r="1150" spans="1:4" x14ac:dyDescent="0.2">
      <c r="A1150" s="92">
        <v>962</v>
      </c>
      <c r="B1150" s="93">
        <v>427</v>
      </c>
      <c r="C1150" s="94" t="s">
        <v>422</v>
      </c>
      <c r="D1150" s="95">
        <v>1</v>
      </c>
    </row>
    <row r="1151" spans="1:4" x14ac:dyDescent="0.2">
      <c r="A1151" s="92">
        <v>962</v>
      </c>
      <c r="B1151" s="93">
        <v>435</v>
      </c>
      <c r="C1151" s="94" t="s">
        <v>422</v>
      </c>
      <c r="D1151" s="95">
        <v>1</v>
      </c>
    </row>
    <row r="1152" spans="1:4" x14ac:dyDescent="0.2">
      <c r="A1152" s="92">
        <v>962</v>
      </c>
      <c r="B1152" s="93">
        <v>438</v>
      </c>
      <c r="C1152" s="94" t="s">
        <v>422</v>
      </c>
      <c r="D1152" s="95">
        <v>2</v>
      </c>
    </row>
    <row r="1153" spans="1:4" x14ac:dyDescent="0.2">
      <c r="A1153" s="92">
        <v>963</v>
      </c>
      <c r="B1153" s="93">
        <v>160</v>
      </c>
      <c r="C1153" s="94" t="s">
        <v>423</v>
      </c>
      <c r="D1153" s="95">
        <v>2</v>
      </c>
    </row>
    <row r="1154" spans="1:4" x14ac:dyDescent="0.2">
      <c r="A1154" s="92">
        <v>963</v>
      </c>
      <c r="B1154" s="93">
        <v>427</v>
      </c>
      <c r="C1154" s="94" t="s">
        <v>423</v>
      </c>
      <c r="D1154" s="95">
        <v>1</v>
      </c>
    </row>
    <row r="1155" spans="1:4" x14ac:dyDescent="0.2">
      <c r="A1155" s="92">
        <v>963</v>
      </c>
      <c r="B1155" s="93">
        <v>435</v>
      </c>
      <c r="C1155" s="94" t="s">
        <v>423</v>
      </c>
      <c r="D1155" s="95">
        <v>1</v>
      </c>
    </row>
    <row r="1156" spans="1:4" x14ac:dyDescent="0.2">
      <c r="A1156" s="92">
        <v>963</v>
      </c>
      <c r="B1156" s="93">
        <v>439</v>
      </c>
      <c r="C1156" s="94" t="s">
        <v>423</v>
      </c>
      <c r="D1156" s="95">
        <v>2</v>
      </c>
    </row>
    <row r="1157" spans="1:4" x14ac:dyDescent="0.2">
      <c r="A1157" s="92">
        <v>964</v>
      </c>
      <c r="B1157" s="93">
        <v>160</v>
      </c>
      <c r="C1157" s="94" t="s">
        <v>424</v>
      </c>
      <c r="D1157" s="95">
        <v>2</v>
      </c>
    </row>
    <row r="1158" spans="1:4" x14ac:dyDescent="0.2">
      <c r="A1158" s="92">
        <v>964</v>
      </c>
      <c r="B1158" s="93">
        <v>431</v>
      </c>
      <c r="C1158" s="94" t="s">
        <v>424</v>
      </c>
      <c r="D1158" s="95">
        <v>2</v>
      </c>
    </row>
    <row r="1159" spans="1:4" x14ac:dyDescent="0.2">
      <c r="A1159" s="92">
        <v>964</v>
      </c>
      <c r="B1159" s="93">
        <v>440</v>
      </c>
      <c r="C1159" s="94" t="s">
        <v>424</v>
      </c>
      <c r="D1159" s="95">
        <v>1</v>
      </c>
    </row>
    <row r="1160" spans="1:4" x14ac:dyDescent="0.2">
      <c r="A1160" s="92">
        <v>965</v>
      </c>
      <c r="B1160" s="93">
        <v>194</v>
      </c>
      <c r="C1160" s="94" t="s">
        <v>425</v>
      </c>
      <c r="D1160" s="95">
        <v>2</v>
      </c>
    </row>
    <row r="1161" spans="1:4" x14ac:dyDescent="0.2">
      <c r="A1161" s="92">
        <v>965</v>
      </c>
      <c r="B1161" s="93">
        <v>489</v>
      </c>
      <c r="C1161" s="94" t="s">
        <v>425</v>
      </c>
      <c r="D1161" s="95">
        <v>1</v>
      </c>
    </row>
    <row r="1162" spans="1:4" x14ac:dyDescent="0.2">
      <c r="A1162" s="92">
        <v>965</v>
      </c>
      <c r="B1162" s="93">
        <v>500</v>
      </c>
      <c r="C1162" s="94" t="s">
        <v>425</v>
      </c>
      <c r="D1162" s="95">
        <v>2</v>
      </c>
    </row>
    <row r="1163" spans="1:4" x14ac:dyDescent="0.2">
      <c r="A1163" s="92">
        <v>966</v>
      </c>
      <c r="B1163" s="93">
        <v>488</v>
      </c>
      <c r="C1163" s="94" t="s">
        <v>272</v>
      </c>
      <c r="D1163" s="95" t="s">
        <v>212</v>
      </c>
    </row>
    <row r="1164" spans="1:4" x14ac:dyDescent="0.2">
      <c r="A1164" s="92">
        <v>967</v>
      </c>
      <c r="B1164" s="93">
        <v>442</v>
      </c>
      <c r="C1164" s="94" t="s">
        <v>284</v>
      </c>
      <c r="D1164" s="95">
        <v>1</v>
      </c>
    </row>
    <row r="1165" spans="1:4" x14ac:dyDescent="0.2">
      <c r="A1165" s="92">
        <v>967</v>
      </c>
      <c r="B1165" s="93">
        <v>443</v>
      </c>
      <c r="C1165" s="94" t="s">
        <v>284</v>
      </c>
      <c r="D1165" s="95">
        <v>2</v>
      </c>
    </row>
    <row r="1166" spans="1:4" x14ac:dyDescent="0.2">
      <c r="A1166" s="92">
        <v>968</v>
      </c>
      <c r="B1166" s="93">
        <v>444</v>
      </c>
      <c r="C1166" s="94" t="s">
        <v>284</v>
      </c>
      <c r="D1166" s="95">
        <v>1</v>
      </c>
    </row>
    <row r="1167" spans="1:4" x14ac:dyDescent="0.2">
      <c r="A1167" s="92">
        <v>969</v>
      </c>
      <c r="B1167" s="93">
        <v>443</v>
      </c>
      <c r="C1167" s="94" t="s">
        <v>425</v>
      </c>
      <c r="D1167" s="95">
        <v>2</v>
      </c>
    </row>
    <row r="1168" spans="1:4" x14ac:dyDescent="0.2">
      <c r="A1168" s="92">
        <v>969</v>
      </c>
      <c r="B1168" s="93">
        <v>489</v>
      </c>
      <c r="C1168" s="94" t="s">
        <v>425</v>
      </c>
      <c r="D1168" s="95">
        <v>1</v>
      </c>
    </row>
    <row r="1169" spans="1:4" x14ac:dyDescent="0.2">
      <c r="A1169" s="92">
        <v>969</v>
      </c>
      <c r="B1169" s="93">
        <v>501</v>
      </c>
      <c r="C1169" s="94" t="s">
        <v>425</v>
      </c>
      <c r="D1169" s="95">
        <v>1</v>
      </c>
    </row>
    <row r="1170" spans="1:4" x14ac:dyDescent="0.2">
      <c r="A1170" s="92">
        <v>970</v>
      </c>
      <c r="B1170" s="93">
        <v>447</v>
      </c>
      <c r="C1170" s="94" t="s">
        <v>238</v>
      </c>
      <c r="D1170" s="95">
        <v>2</v>
      </c>
    </row>
    <row r="1171" spans="1:4" x14ac:dyDescent="0.2">
      <c r="A1171" s="92">
        <v>970</v>
      </c>
      <c r="B1171" s="93">
        <v>448</v>
      </c>
      <c r="C1171" s="94" t="s">
        <v>238</v>
      </c>
      <c r="D1171" s="95">
        <v>1</v>
      </c>
    </row>
    <row r="1172" spans="1:4" x14ac:dyDescent="0.2">
      <c r="A1172" s="92">
        <v>971</v>
      </c>
      <c r="B1172" s="93">
        <v>492</v>
      </c>
      <c r="C1172" s="94" t="s">
        <v>426</v>
      </c>
      <c r="D1172" s="95">
        <v>2</v>
      </c>
    </row>
    <row r="1173" spans="1:4" x14ac:dyDescent="0.2">
      <c r="A1173" s="92">
        <v>971</v>
      </c>
      <c r="B1173" s="93">
        <v>493</v>
      </c>
      <c r="C1173" s="94" t="s">
        <v>426</v>
      </c>
      <c r="D1173" s="95">
        <v>1</v>
      </c>
    </row>
    <row r="1174" spans="1:4" x14ac:dyDescent="0.2">
      <c r="A1174" s="92">
        <v>971</v>
      </c>
      <c r="B1174" s="93">
        <v>494</v>
      </c>
      <c r="C1174" s="94" t="s">
        <v>426</v>
      </c>
      <c r="D1174" s="95">
        <v>1</v>
      </c>
    </row>
    <row r="1175" spans="1:4" x14ac:dyDescent="0.2">
      <c r="A1175" s="92">
        <v>972</v>
      </c>
      <c r="B1175" s="93">
        <v>502</v>
      </c>
      <c r="C1175" s="94" t="s">
        <v>460</v>
      </c>
      <c r="D1175" s="95">
        <v>1</v>
      </c>
    </row>
    <row r="1176" spans="1:4" x14ac:dyDescent="0.2">
      <c r="A1176" s="92">
        <v>972</v>
      </c>
      <c r="B1176" s="93">
        <v>503</v>
      </c>
      <c r="C1176" s="94" t="s">
        <v>460</v>
      </c>
      <c r="D1176" s="95" t="s">
        <v>459</v>
      </c>
    </row>
    <row r="1177" spans="1:4" x14ac:dyDescent="0.2">
      <c r="A1177" s="92">
        <v>973</v>
      </c>
      <c r="B1177" s="93">
        <v>453</v>
      </c>
      <c r="C1177" s="94" t="s">
        <v>282</v>
      </c>
      <c r="D1177" s="95">
        <v>1</v>
      </c>
    </row>
    <row r="1178" spans="1:4" x14ac:dyDescent="0.2">
      <c r="A1178" s="92">
        <v>973</v>
      </c>
      <c r="B1178" s="93">
        <v>454</v>
      </c>
      <c r="C1178" s="94" t="s">
        <v>282</v>
      </c>
      <c r="D1178" s="95">
        <v>2</v>
      </c>
    </row>
    <row r="1179" spans="1:4" x14ac:dyDescent="0.2">
      <c r="A1179" s="92">
        <v>974</v>
      </c>
      <c r="B1179" s="93">
        <v>455</v>
      </c>
      <c r="C1179" s="94" t="s">
        <v>308</v>
      </c>
      <c r="D1179" s="95">
        <v>2</v>
      </c>
    </row>
    <row r="1180" spans="1:4" x14ac:dyDescent="0.2">
      <c r="A1180" s="92">
        <v>975</v>
      </c>
      <c r="B1180" s="93">
        <v>504</v>
      </c>
      <c r="C1180" s="94" t="s">
        <v>491</v>
      </c>
      <c r="D1180" s="95">
        <v>1</v>
      </c>
    </row>
    <row r="1181" spans="1:4" x14ac:dyDescent="0.2">
      <c r="A1181" s="92">
        <v>975</v>
      </c>
      <c r="B1181" s="93">
        <v>505</v>
      </c>
      <c r="C1181" s="94" t="s">
        <v>491</v>
      </c>
      <c r="D1181" s="95">
        <v>2</v>
      </c>
    </row>
    <row r="1182" spans="1:4" x14ac:dyDescent="0.2">
      <c r="A1182" s="92">
        <v>976</v>
      </c>
      <c r="B1182" s="93">
        <v>506</v>
      </c>
      <c r="C1182" s="94" t="s">
        <v>492</v>
      </c>
      <c r="D1182" s="95">
        <v>1</v>
      </c>
    </row>
    <row r="1183" spans="1:4" x14ac:dyDescent="0.2">
      <c r="A1183" s="92">
        <v>976</v>
      </c>
      <c r="B1183" s="93">
        <v>507</v>
      </c>
      <c r="C1183" s="94" t="s">
        <v>492</v>
      </c>
      <c r="D1183" s="95">
        <v>2</v>
      </c>
    </row>
    <row r="1184" spans="1:4" x14ac:dyDescent="0.2">
      <c r="A1184" s="92">
        <v>978</v>
      </c>
      <c r="B1184" s="93">
        <v>462</v>
      </c>
      <c r="C1184" s="94" t="s">
        <v>266</v>
      </c>
      <c r="D1184" s="95" t="s">
        <v>212</v>
      </c>
    </row>
    <row r="1185" spans="1:4" x14ac:dyDescent="0.2">
      <c r="A1185" s="92">
        <v>979</v>
      </c>
      <c r="B1185" s="93">
        <v>463</v>
      </c>
      <c r="C1185" s="94" t="s">
        <v>305</v>
      </c>
      <c r="D1185" s="95" t="s">
        <v>452</v>
      </c>
    </row>
    <row r="1186" spans="1:4" x14ac:dyDescent="0.2">
      <c r="A1186" s="92">
        <v>980</v>
      </c>
      <c r="B1186" s="93">
        <v>466</v>
      </c>
      <c r="C1186" s="94" t="s">
        <v>427</v>
      </c>
      <c r="D1186" s="95">
        <v>2</v>
      </c>
    </row>
    <row r="1187" spans="1:4" x14ac:dyDescent="0.2">
      <c r="A1187" s="92">
        <v>980</v>
      </c>
      <c r="B1187" s="93">
        <v>467</v>
      </c>
      <c r="C1187" s="94" t="s">
        <v>427</v>
      </c>
      <c r="D1187" s="95">
        <v>1</v>
      </c>
    </row>
    <row r="1188" spans="1:4" x14ac:dyDescent="0.2">
      <c r="A1188" s="92">
        <v>981</v>
      </c>
      <c r="B1188" s="93">
        <v>468</v>
      </c>
      <c r="C1188" s="94" t="s">
        <v>428</v>
      </c>
      <c r="D1188" s="95" t="s">
        <v>212</v>
      </c>
    </row>
    <row r="1189" spans="1:4" x14ac:dyDescent="0.2">
      <c r="A1189" s="92">
        <v>982</v>
      </c>
      <c r="B1189" s="93">
        <v>508</v>
      </c>
      <c r="C1189" s="94" t="s">
        <v>493</v>
      </c>
      <c r="D1189" s="95">
        <v>2</v>
      </c>
    </row>
    <row r="1190" spans="1:4" x14ac:dyDescent="0.2">
      <c r="A1190" s="92">
        <v>982</v>
      </c>
      <c r="B1190" s="93">
        <v>509</v>
      </c>
      <c r="C1190" s="94" t="s">
        <v>493</v>
      </c>
      <c r="D1190" s="95">
        <v>1</v>
      </c>
    </row>
    <row r="1191" spans="1:4" x14ac:dyDescent="0.2">
      <c r="A1191" s="92">
        <v>983</v>
      </c>
      <c r="B1191" s="93">
        <v>510</v>
      </c>
      <c r="C1191" s="94" t="s">
        <v>494</v>
      </c>
      <c r="D1191" s="95">
        <v>2</v>
      </c>
    </row>
    <row r="1192" spans="1:4" x14ac:dyDescent="0.2">
      <c r="A1192" s="92">
        <v>983</v>
      </c>
      <c r="B1192" s="93">
        <v>511</v>
      </c>
      <c r="C1192" s="94" t="s">
        <v>494</v>
      </c>
      <c r="D1192" s="95">
        <v>1</v>
      </c>
    </row>
    <row r="1193" spans="1:4" s="116" customFormat="1" x14ac:dyDescent="0.2">
      <c r="A1193" s="92">
        <v>984</v>
      </c>
      <c r="B1193" s="93">
        <v>512</v>
      </c>
      <c r="C1193" s="94" t="s">
        <v>545</v>
      </c>
      <c r="D1193" s="95">
        <v>1</v>
      </c>
    </row>
    <row r="1194" spans="1:4" s="116" customFormat="1" x14ac:dyDescent="0.2">
      <c r="A1194" s="92">
        <v>984</v>
      </c>
      <c r="B1194" s="93">
        <v>513</v>
      </c>
      <c r="C1194" s="94" t="s">
        <v>545</v>
      </c>
      <c r="D1194" s="95">
        <v>2</v>
      </c>
    </row>
    <row r="1195" spans="1:4" s="116" customFormat="1" x14ac:dyDescent="0.2">
      <c r="A1195" s="92">
        <v>985</v>
      </c>
      <c r="B1195" s="93">
        <v>514</v>
      </c>
      <c r="C1195" s="94" t="s">
        <v>546</v>
      </c>
      <c r="D1195" s="95">
        <v>1</v>
      </c>
    </row>
    <row r="1196" spans="1:4" s="116" customFormat="1" x14ac:dyDescent="0.2">
      <c r="A1196" s="92">
        <v>985</v>
      </c>
      <c r="B1196" s="93">
        <v>515</v>
      </c>
      <c r="C1196" s="94" t="s">
        <v>546</v>
      </c>
      <c r="D1196" s="95">
        <v>2</v>
      </c>
    </row>
    <row r="1197" spans="1:4" x14ac:dyDescent="0.2">
      <c r="A1197" s="92">
        <v>989</v>
      </c>
      <c r="B1197" s="93">
        <v>475</v>
      </c>
      <c r="C1197" s="94" t="s">
        <v>321</v>
      </c>
      <c r="D1197" s="95">
        <v>2</v>
      </c>
    </row>
    <row r="1198" spans="1:4" x14ac:dyDescent="0.2">
      <c r="A1198" s="92">
        <v>989</v>
      </c>
      <c r="B1198" s="93">
        <v>476</v>
      </c>
      <c r="C1198" s="94" t="s">
        <v>321</v>
      </c>
      <c r="D1198" s="95">
        <v>1</v>
      </c>
    </row>
    <row r="1199" spans="1:4" x14ac:dyDescent="0.2">
      <c r="A1199" s="92">
        <v>990</v>
      </c>
      <c r="B1199" s="93">
        <v>477</v>
      </c>
      <c r="C1199" s="94" t="s">
        <v>322</v>
      </c>
      <c r="D1199" s="95" t="s">
        <v>212</v>
      </c>
    </row>
    <row r="1200" spans="1:4" x14ac:dyDescent="0.2">
      <c r="A1200" s="92">
        <v>991</v>
      </c>
      <c r="B1200" s="93">
        <v>478</v>
      </c>
      <c r="C1200" s="94" t="s">
        <v>272</v>
      </c>
      <c r="D1200" s="95" t="s">
        <v>212</v>
      </c>
    </row>
    <row r="1201" spans="1:4" x14ac:dyDescent="0.2">
      <c r="A1201" s="92">
        <v>996</v>
      </c>
      <c r="B1201" s="93">
        <v>485</v>
      </c>
      <c r="C1201" s="94" t="s">
        <v>352</v>
      </c>
      <c r="D1201" s="95">
        <v>2</v>
      </c>
    </row>
    <row r="1202" spans="1:4" x14ac:dyDescent="0.2">
      <c r="A1202" s="92">
        <v>996</v>
      </c>
      <c r="B1202" s="93">
        <v>486</v>
      </c>
      <c r="C1202" s="94" t="s">
        <v>352</v>
      </c>
      <c r="D1202" s="95">
        <v>1</v>
      </c>
    </row>
    <row r="1203" spans="1:4" x14ac:dyDescent="0.2">
      <c r="A1203" s="92">
        <v>996</v>
      </c>
      <c r="B1203" s="93">
        <v>487</v>
      </c>
      <c r="C1203" s="94" t="s">
        <v>352</v>
      </c>
      <c r="D1203" s="95">
        <v>2</v>
      </c>
    </row>
    <row r="1204" spans="1:4" x14ac:dyDescent="0.2">
      <c r="A1204" s="92">
        <v>997</v>
      </c>
      <c r="B1204" s="93">
        <v>490</v>
      </c>
      <c r="C1204" s="94" t="s">
        <v>429</v>
      </c>
      <c r="D1204" s="95" t="s">
        <v>459</v>
      </c>
    </row>
    <row r="1205" spans="1:4" x14ac:dyDescent="0.2">
      <c r="A1205" s="92">
        <v>997</v>
      </c>
      <c r="B1205" s="93">
        <v>491</v>
      </c>
      <c r="C1205" s="94" t="s">
        <v>429</v>
      </c>
      <c r="D1205" s="95">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C21" sqref="C21"/>
    </sheetView>
  </sheetViews>
  <sheetFormatPr defaultRowHeight="12.75" x14ac:dyDescent="0.2"/>
  <cols>
    <col min="1" max="1" width="2.42578125" style="99" customWidth="1"/>
    <col min="2" max="2" width="33.7109375" style="99" customWidth="1"/>
    <col min="3" max="4" width="14.140625" style="99" customWidth="1"/>
    <col min="5" max="9" width="12.140625" style="99" customWidth="1"/>
    <col min="10" max="10" width="5.5703125" style="99" customWidth="1"/>
    <col min="11" max="11" width="5.28515625" style="99" customWidth="1"/>
    <col min="12" max="12" width="35.28515625" style="99" customWidth="1"/>
    <col min="13" max="20" width="11.7109375" style="99" customWidth="1"/>
    <col min="21" max="16384" width="9.140625" style="99"/>
  </cols>
  <sheetData>
    <row r="1" spans="1:156" x14ac:dyDescent="0.2">
      <c r="B1" s="88" t="s">
        <v>79</v>
      </c>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row>
    <row r="2" spans="1:156" s="101" customFormat="1" ht="21.75" customHeight="1" x14ac:dyDescent="0.2">
      <c r="B2" s="332" t="str">
        <f>Overview!B4&amp; " - Effective from "&amp;Overview!D4&amp;" - "&amp;Overview!E4</f>
        <v>Harlaxton Energy Networks Limited -  GSP_H - Effective from 1st April 2019 - FINAL</v>
      </c>
      <c r="C2" s="333"/>
      <c r="D2" s="333"/>
      <c r="E2" s="333"/>
      <c r="F2" s="333"/>
      <c r="G2" s="333"/>
      <c r="H2" s="333"/>
      <c r="I2" s="333"/>
      <c r="J2" s="333"/>
      <c r="K2" s="333"/>
      <c r="L2" s="333"/>
      <c r="M2" s="333"/>
      <c r="N2" s="333"/>
      <c r="O2" s="333"/>
      <c r="P2" s="333"/>
      <c r="Q2" s="333"/>
      <c r="R2" s="333"/>
      <c r="S2" s="333"/>
      <c r="T2" s="334"/>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row>
    <row r="3" spans="1:156" s="103" customFormat="1" ht="9" customHeight="1" x14ac:dyDescent="0.2">
      <c r="A3" s="102"/>
      <c r="B3" s="102"/>
      <c r="C3" s="102"/>
      <c r="D3" s="102"/>
      <c r="E3" s="102"/>
      <c r="F3" s="102"/>
      <c r="G3" s="102"/>
      <c r="H3" s="102"/>
      <c r="I3" s="102"/>
      <c r="J3" s="102"/>
      <c r="K3" s="102"/>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row>
    <row r="4" spans="1:156" ht="26.25" customHeight="1" x14ac:dyDescent="0.2">
      <c r="B4" s="338" t="s">
        <v>500</v>
      </c>
      <c r="C4" s="339"/>
      <c r="D4" s="339"/>
      <c r="E4" s="339"/>
      <c r="F4" s="339"/>
      <c r="G4" s="339"/>
      <c r="H4" s="339"/>
      <c r="I4" s="340"/>
      <c r="L4" s="338" t="s">
        <v>516</v>
      </c>
      <c r="M4" s="339"/>
      <c r="N4" s="339"/>
      <c r="O4" s="339"/>
      <c r="P4" s="339"/>
      <c r="Q4" s="339"/>
      <c r="R4" s="339"/>
      <c r="S4" s="339"/>
      <c r="T4" s="340"/>
    </row>
    <row r="5" spans="1:156" ht="18" customHeight="1" x14ac:dyDescent="0.2">
      <c r="B5" s="342" t="s">
        <v>537</v>
      </c>
      <c r="C5" s="342"/>
      <c r="D5" s="342"/>
      <c r="E5" s="342"/>
      <c r="F5" s="342"/>
      <c r="G5" s="342"/>
      <c r="H5" s="342"/>
      <c r="I5" s="342"/>
      <c r="L5" s="342" t="s">
        <v>539</v>
      </c>
      <c r="M5" s="342"/>
      <c r="N5" s="342"/>
      <c r="O5" s="342"/>
      <c r="P5" s="342"/>
      <c r="Q5" s="342"/>
      <c r="R5" s="342"/>
      <c r="S5" s="342"/>
      <c r="T5" s="342"/>
    </row>
    <row r="6" spans="1:156" s="104" customFormat="1" ht="27.75" customHeight="1" x14ac:dyDescent="0.2">
      <c r="B6" s="341" t="s">
        <v>543</v>
      </c>
      <c r="C6" s="341"/>
      <c r="D6" s="341"/>
      <c r="E6" s="341"/>
      <c r="F6" s="341"/>
      <c r="G6" s="341"/>
      <c r="H6" s="341"/>
      <c r="I6" s="341"/>
      <c r="L6" s="341" t="s">
        <v>544</v>
      </c>
      <c r="M6" s="341"/>
      <c r="N6" s="341"/>
      <c r="O6" s="341"/>
      <c r="P6" s="341"/>
      <c r="Q6" s="341"/>
      <c r="R6" s="341"/>
      <c r="S6" s="341"/>
      <c r="T6" s="341"/>
    </row>
    <row r="7" spans="1:156" ht="18" customHeight="1" x14ac:dyDescent="0.2">
      <c r="B7" s="342" t="s">
        <v>538</v>
      </c>
      <c r="C7" s="342"/>
      <c r="D7" s="342"/>
      <c r="E7" s="342"/>
      <c r="F7" s="342"/>
      <c r="G7" s="342"/>
      <c r="H7" s="342"/>
      <c r="I7" s="342"/>
      <c r="L7" s="342" t="s">
        <v>540</v>
      </c>
      <c r="M7" s="342"/>
      <c r="N7" s="342"/>
      <c r="O7" s="342"/>
      <c r="P7" s="342"/>
      <c r="Q7" s="342"/>
      <c r="R7" s="342"/>
      <c r="S7" s="342"/>
      <c r="T7" s="342"/>
    </row>
    <row r="8" spans="1:156" ht="8.25" customHeight="1" x14ac:dyDescent="0.2"/>
    <row r="9" spans="1:156" ht="72" customHeight="1" x14ac:dyDescent="0.2">
      <c r="B9" s="105" t="s">
        <v>541</v>
      </c>
      <c r="C9" s="106" t="str">
        <f>'[1]Annex 1 LV and HV charges'!D13</f>
        <v>Unit charge 1 (NHH)
or red/black charge (HH)
p/kWh</v>
      </c>
      <c r="D9" s="106" t="str">
        <f>'[1]Annex 1 LV and HV charges'!E13</f>
        <v>Unit charge 2 (NHH)
or amber/yellow charge (HH)
p/kWh</v>
      </c>
      <c r="E9" s="106" t="str">
        <f>'[1]Annex 1 LV and HV charges'!F13</f>
        <v>Green charge(HH)
p/kWh</v>
      </c>
      <c r="F9" s="106" t="str">
        <f>'[1]Annex 1 LV and HV charges'!G13</f>
        <v>Fixed charge p/MPAN/day</v>
      </c>
      <c r="G9" s="106" t="str">
        <f>'[1]Annex 1 LV and HV charges'!H13</f>
        <v>Capacity charge p/kVA/day</v>
      </c>
      <c r="H9" s="106" t="str">
        <f>'[1]Annex 1 LV and HV charges'!I13</f>
        <v>Exceeded capacity charge
p/kVA/day</v>
      </c>
      <c r="I9" s="106" t="str">
        <f>'[1]Annex 1 LV and HV charges'!J13</f>
        <v>Reactive power charge
p/kVArh</v>
      </c>
      <c r="L9" s="105" t="s">
        <v>542</v>
      </c>
      <c r="M9" s="118" t="str">
        <f>'[1]Annex 2 EHV charges'!F9</f>
        <v>Import
Super Red
unit charge
(p/kWh)</v>
      </c>
      <c r="N9" s="118" t="str">
        <f>'[1]Annex 2 EHV charges'!G9</f>
        <v>Import
fixed charge
(p/day)</v>
      </c>
      <c r="O9" s="118" t="str">
        <f>'[1]Annex 2 EHV charges'!H9</f>
        <v>Import
capacity charge
(p/kVA/day)</v>
      </c>
      <c r="P9" s="118" t="str">
        <f>'[1]Annex 2 EHV charges'!I9</f>
        <v>Import
exceeded capacity charge
(p/kVA/day)</v>
      </c>
      <c r="Q9" s="119" t="str">
        <f>'[1]Annex 2 EHV charges'!J9</f>
        <v>Export
Super Red
unit charge
(p/kWh)</v>
      </c>
      <c r="R9" s="119" t="str">
        <f>'[1]Annex 2 EHV charges'!K9</f>
        <v>Export
fixed charge
(p/day)</v>
      </c>
      <c r="S9" s="119" t="str">
        <f>'[1]Annex 2 EHV charges'!L9</f>
        <v>Export
capacity charge
(p/kVA/day)</v>
      </c>
      <c r="T9" s="119" t="str">
        <f>'[1]Annex 2 EHV charges'!M9</f>
        <v>Export
exceeded capacity charge
(p/kVA/day)</v>
      </c>
    </row>
    <row r="10" spans="1:156" ht="30" customHeight="1" x14ac:dyDescent="0.2">
      <c r="B10" s="96"/>
      <c r="C10" s="234" t="str">
        <f>IFERROR(VLOOKUP($B$10,'[1]Annex 1 LV and HV charges'!$A:$K,4,FALSE),"")</f>
        <v/>
      </c>
      <c r="D10" s="235" t="str">
        <f>IFERROR(VLOOKUP($B$10,'[1]Annex 1 LV and HV charges'!$A:$K,5,FALSE),"")</f>
        <v/>
      </c>
      <c r="E10" s="235" t="str">
        <f>IFERROR(VLOOKUP($B$10,'[1]Annex 1 LV and HV charges'!$A:$K,6,FALSE),"")</f>
        <v/>
      </c>
      <c r="F10" s="236" t="str">
        <f>IFERROR(VLOOKUP($B$10,'[1]Annex 1 LV and HV charges'!$A:$K,7,FALSE),"")</f>
        <v/>
      </c>
      <c r="G10" s="236" t="str">
        <f>IFERROR(VLOOKUP($B$10,'[1]Annex 1 LV and HV charges'!$A:$K,8,FALSE),"")</f>
        <v/>
      </c>
      <c r="H10" s="236" t="str">
        <f>IFERROR(VLOOKUP($B$10,'[1]Annex 1 LV and HV charges'!$A:$K,9,FALSE),"")</f>
        <v/>
      </c>
      <c r="I10" s="236" t="str">
        <f>IFERROR(VLOOKUP($B$10,'[1]Annex 1 LV and HV charges'!$A:$K,10,FALSE),"")</f>
        <v/>
      </c>
      <c r="L10" s="96"/>
      <c r="M10" s="236" t="str">
        <f>IFERROR(VLOOKUP($L$10,'[1]Annex 2 EHV charges'!$E:$M,2,FALSE),"")</f>
        <v/>
      </c>
      <c r="N10" s="236" t="str">
        <f>IFERROR(VLOOKUP($L$10,'[1]Annex 2 EHV charges'!$E:$M,3,FALSE),"")</f>
        <v/>
      </c>
      <c r="O10" s="236" t="str">
        <f>IFERROR(VLOOKUP($L$10,'[1]Annex 2 EHV charges'!$E:$M,4,FALSE),"")</f>
        <v/>
      </c>
      <c r="P10" s="236" t="str">
        <f>IFERROR(VLOOKUP($L$10,'[1]Annex 2 EHV charges'!$E:$M,5,FALSE),"")</f>
        <v/>
      </c>
      <c r="Q10" s="237" t="str">
        <f>IFERROR(VLOOKUP($L$10,'[1]Annex 2 EHV charges'!$E:$M,6,FALSE),"")</f>
        <v/>
      </c>
      <c r="R10" s="237" t="str">
        <f>IFERROR(VLOOKUP($L$10,'[1]Annex 2 EHV charges'!$E:$M,7,FALSE),"")</f>
        <v/>
      </c>
      <c r="S10" s="237" t="str">
        <f>IFERROR(VLOOKUP($L$10,'[1]Annex 2 EHV charges'!$E:$M,8,FALSE),"")</f>
        <v/>
      </c>
      <c r="T10" s="237" t="str">
        <f>IFERROR(VLOOKUP($L$10,'[1]Annex 2 EHV charges'!$E:$M,9,FALSE),"")</f>
        <v/>
      </c>
    </row>
    <row r="11" spans="1:156" ht="7.5" customHeight="1" x14ac:dyDescent="0.2"/>
    <row r="12" spans="1:156" ht="88.5" customHeight="1" x14ac:dyDescent="0.2">
      <c r="B12" s="108" t="s">
        <v>503</v>
      </c>
      <c r="C12" s="106" t="s">
        <v>517</v>
      </c>
      <c r="D12" s="106" t="s">
        <v>518</v>
      </c>
      <c r="E12" s="106" t="s">
        <v>519</v>
      </c>
      <c r="F12" s="106" t="s">
        <v>504</v>
      </c>
      <c r="G12" s="106" t="s">
        <v>501</v>
      </c>
      <c r="H12" s="106" t="s">
        <v>708</v>
      </c>
      <c r="I12" s="106" t="s">
        <v>502</v>
      </c>
      <c r="L12" s="108" t="s">
        <v>503</v>
      </c>
      <c r="M12" s="106" t="s">
        <v>527</v>
      </c>
      <c r="N12" s="106" t="s">
        <v>504</v>
      </c>
      <c r="O12" s="106" t="s">
        <v>523</v>
      </c>
      <c r="P12" s="106" t="s">
        <v>708</v>
      </c>
      <c r="Q12" s="107" t="s">
        <v>525</v>
      </c>
      <c r="R12" s="107" t="s">
        <v>504</v>
      </c>
      <c r="S12" s="107" t="s">
        <v>524</v>
      </c>
      <c r="T12" s="107" t="s">
        <v>708</v>
      </c>
    </row>
    <row r="13" spans="1:156" ht="30" customHeight="1" x14ac:dyDescent="0.2">
      <c r="B13" s="109" t="s">
        <v>505</v>
      </c>
      <c r="C13" s="238"/>
      <c r="D13" s="238"/>
      <c r="E13" s="238"/>
      <c r="F13" s="238"/>
      <c r="G13" s="238"/>
      <c r="H13" s="238"/>
      <c r="I13" s="238"/>
      <c r="L13" s="109" t="s">
        <v>505</v>
      </c>
      <c r="M13" s="239"/>
      <c r="N13" s="239"/>
      <c r="O13" s="239"/>
      <c r="P13" s="239"/>
      <c r="Q13" s="240"/>
      <c r="R13" s="240">
        <f>N13</f>
        <v>0</v>
      </c>
      <c r="S13" s="240"/>
      <c r="T13" s="240"/>
    </row>
    <row r="14" spans="1:156" ht="30" customHeight="1" x14ac:dyDescent="0.2">
      <c r="B14" s="110" t="s">
        <v>507</v>
      </c>
      <c r="C14" s="97">
        <f>C13</f>
        <v>0</v>
      </c>
      <c r="D14" s="97">
        <f t="shared" ref="D14:G14" si="0">D13</f>
        <v>0</v>
      </c>
      <c r="E14" s="97">
        <f t="shared" si="0"/>
        <v>0</v>
      </c>
      <c r="F14" s="97">
        <f t="shared" si="0"/>
        <v>0</v>
      </c>
      <c r="G14" s="97">
        <f t="shared" si="0"/>
        <v>0</v>
      </c>
      <c r="H14" s="97">
        <f>H13</f>
        <v>0</v>
      </c>
      <c r="I14" s="97">
        <f>I13</f>
        <v>0</v>
      </c>
      <c r="L14" s="110" t="s">
        <v>507</v>
      </c>
      <c r="M14" s="97">
        <f>M13</f>
        <v>0</v>
      </c>
      <c r="N14" s="97">
        <f t="shared" ref="N14:T14" si="1">N13</f>
        <v>0</v>
      </c>
      <c r="O14" s="97">
        <f t="shared" si="1"/>
        <v>0</v>
      </c>
      <c r="P14" s="97">
        <f t="shared" si="1"/>
        <v>0</v>
      </c>
      <c r="Q14" s="98">
        <f t="shared" si="1"/>
        <v>0</v>
      </c>
      <c r="R14" s="98">
        <f t="shared" si="1"/>
        <v>0</v>
      </c>
      <c r="S14" s="98">
        <f t="shared" si="1"/>
        <v>0</v>
      </c>
      <c r="T14" s="98">
        <f t="shared" si="1"/>
        <v>0</v>
      </c>
    </row>
    <row r="15" spans="1:156" ht="7.5" customHeight="1" x14ac:dyDescent="0.2"/>
    <row r="16" spans="1:156" ht="63.75" customHeight="1" x14ac:dyDescent="0.2">
      <c r="B16" s="108" t="s">
        <v>506</v>
      </c>
      <c r="C16" s="106" t="s">
        <v>520</v>
      </c>
      <c r="D16" s="106" t="s">
        <v>521</v>
      </c>
      <c r="E16" s="106" t="s">
        <v>522</v>
      </c>
      <c r="F16" s="106" t="s">
        <v>512</v>
      </c>
      <c r="G16" s="106" t="s">
        <v>511</v>
      </c>
      <c r="H16" s="106" t="s">
        <v>709</v>
      </c>
      <c r="I16" s="106" t="s">
        <v>510</v>
      </c>
      <c r="L16" s="108" t="s">
        <v>506</v>
      </c>
      <c r="M16" s="106" t="s">
        <v>528</v>
      </c>
      <c r="N16" s="106" t="s">
        <v>526</v>
      </c>
      <c r="O16" s="106" t="s">
        <v>531</v>
      </c>
      <c r="P16" s="106" t="s">
        <v>711</v>
      </c>
      <c r="Q16" s="107" t="s">
        <v>529</v>
      </c>
      <c r="R16" s="107" t="s">
        <v>530</v>
      </c>
      <c r="S16" s="107" t="s">
        <v>532</v>
      </c>
      <c r="T16" s="107" t="s">
        <v>710</v>
      </c>
    </row>
    <row r="17" spans="2:20" ht="30" customHeight="1" x14ac:dyDescent="0.2">
      <c r="B17" s="109" t="s">
        <v>508</v>
      </c>
      <c r="C17" s="241" t="str">
        <f>IFERROR(C10*C13/100,"")</f>
        <v/>
      </c>
      <c r="D17" s="241" t="str">
        <f t="shared" ref="D17:I17" si="2">IFERROR(D10*D13/100,"")</f>
        <v/>
      </c>
      <c r="E17" s="241" t="str">
        <f t="shared" si="2"/>
        <v/>
      </c>
      <c r="F17" s="241" t="str">
        <f t="shared" si="2"/>
        <v/>
      </c>
      <c r="G17" s="241" t="str">
        <f>IFERROR(G10*G13*F13/100,"")</f>
        <v/>
      </c>
      <c r="H17" s="241" t="str">
        <f>IFERROR(H10*H13*F13/100,"")</f>
        <v/>
      </c>
      <c r="I17" s="241" t="str">
        <f t="shared" si="2"/>
        <v/>
      </c>
      <c r="L17" s="111" t="s">
        <v>508</v>
      </c>
      <c r="M17" s="241" t="str">
        <f>IFERROR(M10*M13/100,"")</f>
        <v/>
      </c>
      <c r="N17" s="241" t="str">
        <f>IFERROR(N10*N13/100,"")</f>
        <v/>
      </c>
      <c r="O17" s="241" t="str">
        <f>IFERROR(O10*O13*N13/100,"")</f>
        <v/>
      </c>
      <c r="P17" s="241" t="str">
        <f>IFERROR(P10*P13*N13/100,"")</f>
        <v/>
      </c>
      <c r="Q17" s="242" t="str">
        <f>IFERROR(Q10*Q13/100,"")</f>
        <v/>
      </c>
      <c r="R17" s="242" t="str">
        <f>IFERROR(R10*R13/100,"")</f>
        <v/>
      </c>
      <c r="S17" s="242" t="str">
        <f>IFERROR(S10*S13*R13/100,"")</f>
        <v/>
      </c>
      <c r="T17" s="242" t="str">
        <f>IFERROR(T10*T13*R13/100,"")</f>
        <v/>
      </c>
    </row>
    <row r="18" spans="2:20" ht="30" customHeight="1" x14ac:dyDescent="0.2">
      <c r="B18" s="110" t="s">
        <v>509</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12" t="s">
        <v>509</v>
      </c>
      <c r="M18" s="114" t="str">
        <f>IFERROR(M10*M14/100,"")</f>
        <v/>
      </c>
      <c r="N18" s="114" t="str">
        <f t="shared" ref="N18" si="4">IFERROR(N10*N14/100,"")</f>
        <v/>
      </c>
      <c r="O18" s="114" t="str">
        <f>IFERROR(O10*O14*N14/100,"")</f>
        <v/>
      </c>
      <c r="P18" s="114" t="str">
        <f>IFERROR(P10*P14*N14/100,"")</f>
        <v/>
      </c>
      <c r="Q18" s="115" t="str">
        <f>IFERROR(Q10*Q14/100,"")</f>
        <v/>
      </c>
      <c r="R18" s="115" t="str">
        <f t="shared" ref="R18" si="5">IFERROR(R10*R14/100,"")</f>
        <v/>
      </c>
      <c r="S18" s="115" t="str">
        <f>IFERROR(S10*S14*R14/100,"")</f>
        <v/>
      </c>
      <c r="T18" s="115" t="str">
        <f>IFERROR(T10*T14*R14/100,"")</f>
        <v/>
      </c>
    </row>
    <row r="19" spans="2:20" ht="7.5" customHeight="1" x14ac:dyDescent="0.2"/>
    <row r="20" spans="2:20" ht="39.75" customHeight="1" x14ac:dyDescent="0.2">
      <c r="C20" s="113" t="s">
        <v>513</v>
      </c>
      <c r="M20" s="106" t="s">
        <v>533</v>
      </c>
      <c r="N20" s="107" t="s">
        <v>534</v>
      </c>
    </row>
    <row r="21" spans="2:20" ht="30" customHeight="1" x14ac:dyDescent="0.2">
      <c r="B21" s="109" t="s">
        <v>508</v>
      </c>
      <c r="C21" s="241">
        <f>SUM(C17:I17)</f>
        <v>0</v>
      </c>
      <c r="L21" s="109" t="s">
        <v>508</v>
      </c>
      <c r="M21" s="241">
        <f>SUM(M17:P17)</f>
        <v>0</v>
      </c>
      <c r="N21" s="242">
        <f>SUM(Q17:T17)</f>
        <v>0</v>
      </c>
    </row>
    <row r="22" spans="2:20" ht="30" customHeight="1" x14ac:dyDescent="0.2">
      <c r="B22" s="110" t="s">
        <v>509</v>
      </c>
      <c r="C22" s="114">
        <f>SUM(C18:I18)</f>
        <v>0</v>
      </c>
      <c r="L22" s="110" t="s">
        <v>509</v>
      </c>
      <c r="M22" s="114">
        <f>SUM(M18:P18)</f>
        <v>0</v>
      </c>
      <c r="N22" s="115">
        <f>SUM(Q18:T18)</f>
        <v>0</v>
      </c>
    </row>
    <row r="24" spans="2:20" ht="30.75" customHeight="1" x14ac:dyDescent="0.2">
      <c r="B24" s="335" t="s">
        <v>535</v>
      </c>
      <c r="C24" s="336"/>
      <c r="D24" s="337"/>
      <c r="L24" s="335" t="s">
        <v>536</v>
      </c>
      <c r="M24" s="336"/>
      <c r="N24" s="33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2015-11-13T11:34:33Z</cp:lastPrinted>
  <dcterms:created xsi:type="dcterms:W3CDTF">2009-11-12T11:38:00Z</dcterms:created>
  <dcterms:modified xsi:type="dcterms:W3CDTF">2018-01-19T09:38:59Z</dcterms:modified>
</cp:coreProperties>
</file>