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codeName="ThisWorkbook" defaultThemeVersion="124226"/>
  <mc:AlternateContent xmlns:mc="http://schemas.openxmlformats.org/markup-compatibility/2006">
    <mc:Choice Requires="x15">
      <x15ac:absPath xmlns:x15ac="http://schemas.microsoft.com/office/spreadsheetml/2010/11/ac" url="Z:\HEN Ltd\CDCM - Statement of Charges\2021\HARL\Ready for approval\"/>
    </mc:Choice>
  </mc:AlternateContent>
  <xr:revisionPtr revIDLastSave="0" documentId="13_ncr:1_{E5578395-64EB-4CE5-B373-57C326A751B7}" xr6:coauthVersionLast="45" xr6:coauthVersionMax="45" xr10:uidLastSave="{00000000-0000-0000-0000-000000000000}"/>
  <bookViews>
    <workbookView xWindow="-28920" yWindow="-2295" windowWidth="29040" windowHeight="15840" tabRatio="915" xr2:uid="{00000000-000D-0000-FFFF-FFFF00000000}"/>
  </bookViews>
  <sheets>
    <sheet name="Overview" sheetId="1" r:id="rId1"/>
    <sheet name="Annex 1 LV and HV charges" sheetId="2" r:id="rId2"/>
    <sheet name="Annex 2 EHV charges" sheetId="12" r:id="rId3"/>
    <sheet name="Annex 2a Import" sheetId="13" r:id="rId4"/>
    <sheet name="Annex 2b Export" sheetId="14" r:id="rId5"/>
    <sheet name="Annex 3 Preserved charges" sheetId="4" r:id="rId6"/>
    <sheet name="Annex 4 LDNO charges" sheetId="5" r:id="rId7"/>
    <sheet name="Annex 5 LLFs" sheetId="6" r:id="rId8"/>
    <sheet name="Annex 6 New Designated EHV Prop" sheetId="8" r:id="rId9"/>
    <sheet name="Nodal prices" sheetId="7" r:id="rId10"/>
    <sheet name="SSC TPR unit rate lookup" sheetId="15" r:id="rId11"/>
    <sheet name="Charge Calculator" sheetId="17" r:id="rId12"/>
  </sheets>
  <externalReferences>
    <externalReference r:id="rId13"/>
  </externalReferences>
  <definedNames>
    <definedName name="_xlnm._FilterDatabase" localSheetId="2" hidden="1">'Annex 2 EHV charges'!$A$10:$Q$11</definedName>
    <definedName name="_xlnm._FilterDatabase" localSheetId="7" hidden="1">'Annex 5 LLFs'!$A$31:$F$32</definedName>
    <definedName name="_xlnm._FilterDatabase" localSheetId="10" hidden="1">'SSC TPR unit rate lookup'!$A$28:$D$1205</definedName>
    <definedName name="OLE_LINK1" localSheetId="5">'Annex 3 Preserved charges'!#REF!</definedName>
    <definedName name="_xlnm.Print_Area" localSheetId="1">'Annex 1 LV and HV charges'!$A$2:$K$13</definedName>
    <definedName name="_xlnm.Print_Area" localSheetId="2">'Annex 2 EHV charges'!$A$2:$O$11</definedName>
    <definedName name="_xlnm.Print_Area" localSheetId="3">'Annex 2a Import'!$A$2:$H$294</definedName>
    <definedName name="_xlnm.Print_Area" localSheetId="4">'Annex 2b Export'!$A$2:$H$274</definedName>
    <definedName name="_xlnm.Print_Area" localSheetId="5">'Annex 3 Preserved charges'!$A$2:$J$21</definedName>
    <definedName name="_xlnm.Print_Area" localSheetId="6">'Annex 4 LDNO charges'!$A$2:$J$14</definedName>
    <definedName name="_xlnm.Print_Area" localSheetId="7">'Annex 5 LLFs'!$A$3:$F$32</definedName>
    <definedName name="_xlnm.Print_Area" localSheetId="8">'Annex 6 New Designated EHV Prop'!$A$4:$Q$10</definedName>
    <definedName name="_xlnm.Print_Area" localSheetId="9">'Nodal prices'!$A$2:$D$26</definedName>
    <definedName name="_xlnm.Print_Titles" localSheetId="1">'Annex 1 LV and HV charges'!$13:$13</definedName>
    <definedName name="_xlnm.Print_Titles" localSheetId="2">'Annex 2 EHV charges'!$10:$10</definedName>
    <definedName name="_xlnm.Print_Titles" localSheetId="3">'Annex 2a Import'!$4:$4</definedName>
    <definedName name="_xlnm.Print_Titles" localSheetId="4">'Annex 2b Export'!$4:$4</definedName>
    <definedName name="_xlnm.Print_Titles" localSheetId="6">'Annex 4 LDNO charges'!$13:$13</definedName>
    <definedName name="_xlnm.Print_Titles" localSheetId="7">'Annex 5 LLFs'!$26:$26</definedName>
    <definedName name="_xlnm.Print_Titles" localSheetId="8">'Annex 6 New Designated EHV Prop'!$4:$5</definedName>
    <definedName name="_xlnm.Print_Titles" localSheetId="9">'Nodal prices'!$2:$3</definedName>
    <definedName name="_xlnm.Print_Titles" localSheetId="10">'SSC TPR unit rate lookup'!$28:$28</definedName>
    <definedName name="Z_5032A364_B81A_48DA_88DA_AB3B86B47EE9_.wvu.PrintArea" localSheetId="1" hidden="1">'Annex 1 LV and HV charges'!$A$2:$K$13</definedName>
    <definedName name="Z_5032A364_B81A_48DA_88DA_AB3B86B47EE9_.wvu.PrintArea" localSheetId="2" hidden="1">'Annex 2 EHV charges'!$A$2:$I$11</definedName>
    <definedName name="Z_5032A364_B81A_48DA_88DA_AB3B86B47EE9_.wvu.PrintArea" localSheetId="5" hidden="1">'Annex 3 Preserved charges'!$A$2:$J$21</definedName>
    <definedName name="Z_5032A364_B81A_48DA_88DA_AB3B86B47EE9_.wvu.PrintArea" localSheetId="6" hidden="1">'Annex 4 LDNO charges'!$A$2:$I$14</definedName>
    <definedName name="Z_5032A364_B81A_48DA_88DA_AB3B86B47EE9_.wvu.PrintArea" localSheetId="7" hidden="1">'Annex 5 LLFs'!$A$3:$F$32</definedName>
    <definedName name="Z_5032A364_B81A_48DA_88DA_AB3B86B47EE9_.wvu.PrintArea" localSheetId="8" hidden="1">'Annex 6 New Designated EHV Prop'!$A$1:$O$10</definedName>
    <definedName name="Z_5032A364_B81A_48DA_88DA_AB3B86B47EE9_.wvu.PrintArea" localSheetId="9" hidden="1">'Nodal prices'!$A$2:$D$26</definedName>
    <definedName name="Z_5032A364_B81A_48DA_88DA_AB3B86B47EE9_.wvu.PrintTitles" localSheetId="1" hidden="1">'Annex 1 LV and HV charges'!$2:$13</definedName>
    <definedName name="Z_5032A364_B81A_48DA_88DA_AB3B86B47EE9_.wvu.PrintTitles" localSheetId="2" hidden="1">'Annex 2 EHV charges'!$2:$10</definedName>
    <definedName name="Z_5032A364_B81A_48DA_88DA_AB3B86B47EE9_.wvu.PrintTitles" localSheetId="6" hidden="1">'Annex 4 LDNO charges'!$2:$13</definedName>
    <definedName name="Z_5032A364_B81A_48DA_88DA_AB3B86B47EE9_.wvu.PrintTitles" localSheetId="8" hidden="1">'Annex 6 New Designated EHV Prop'!$4:$5</definedName>
    <definedName name="Z_5032A364_B81A_48DA_88DA_AB3B86B47EE9_.wvu.PrintTitles" localSheetId="9" hidden="1">'Nodal prices'!$2:$3</definedName>
  </definedNames>
  <calcPr calcId="181029"/>
  <customWorkbookViews>
    <customWorkbookView name="Oliver Day - Personal View" guid="{5032A364-B81A-48DA-88DA-AB3B86B47EE9}" mergeInterval="0" personalView="1" maximized="1" xWindow="1" yWindow="1" windowWidth="1280" windowHeight="807" tabRatio="854" activeSheetId="5" showComments="commIndAndComment"/>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T10" i="17" l="1"/>
  <c r="S10" i="17"/>
  <c r="R10" i="17"/>
  <c r="Q10" i="17"/>
  <c r="P10" i="17"/>
  <c r="O10" i="17"/>
  <c r="N10" i="17"/>
  <c r="M10" i="17"/>
  <c r="B2" i="17" l="1"/>
  <c r="A2" i="5"/>
  <c r="A3" i="6"/>
  <c r="T14" i="17"/>
  <c r="S14" i="17"/>
  <c r="Q14" i="17"/>
  <c r="P14" i="17"/>
  <c r="O14" i="17"/>
  <c r="O18" i="17" s="1"/>
  <c r="N14" i="17"/>
  <c r="M14" i="17"/>
  <c r="I14" i="17"/>
  <c r="H14" i="17"/>
  <c r="G14" i="17"/>
  <c r="F14" i="17"/>
  <c r="E14" i="17"/>
  <c r="D14" i="17"/>
  <c r="C14" i="17"/>
  <c r="R13" i="17"/>
  <c r="R14" i="17" s="1"/>
  <c r="T17" i="17"/>
  <c r="Q18" i="17"/>
  <c r="P17" i="17"/>
  <c r="N18" i="17"/>
  <c r="M18" i="17"/>
  <c r="T9" i="17"/>
  <c r="S9" i="17"/>
  <c r="R9" i="17"/>
  <c r="Q9" i="17"/>
  <c r="P9" i="17"/>
  <c r="O9" i="17"/>
  <c r="N9" i="17"/>
  <c r="M9" i="17"/>
  <c r="I9" i="17"/>
  <c r="H9" i="17"/>
  <c r="G9" i="17"/>
  <c r="F9" i="17"/>
  <c r="E9" i="17"/>
  <c r="D9" i="17"/>
  <c r="C9" i="17"/>
  <c r="S18" i="17" l="1"/>
  <c r="R18" i="17"/>
  <c r="S17" i="17"/>
  <c r="M17" i="17"/>
  <c r="O17" i="17"/>
  <c r="Q17" i="17"/>
  <c r="N17" i="17"/>
  <c r="R17" i="17"/>
  <c r="P18" i="17"/>
  <c r="M22" i="17" s="1"/>
  <c r="T18" i="17"/>
  <c r="A2" i="2"/>
  <c r="I10" i="17" l="1"/>
  <c r="E10" i="17"/>
  <c r="H10" i="17"/>
  <c r="D10" i="17"/>
  <c r="G10" i="17"/>
  <c r="C10" i="17"/>
  <c r="F10" i="17"/>
  <c r="N22" i="17"/>
  <c r="M21" i="17"/>
  <c r="N21" i="17"/>
  <c r="D18" i="17" l="1"/>
  <c r="D17" i="17"/>
  <c r="F18" i="17"/>
  <c r="F17" i="17"/>
  <c r="H18" i="17"/>
  <c r="H17" i="17"/>
  <c r="C18" i="17"/>
  <c r="C17" i="17"/>
  <c r="E17" i="17"/>
  <c r="E18" i="17"/>
  <c r="G18" i="17"/>
  <c r="G17" i="17"/>
  <c r="I17" i="17"/>
  <c r="I18" i="17"/>
  <c r="A2" i="7"/>
  <c r="A8" i="8"/>
  <c r="A4" i="8"/>
  <c r="A2" i="4"/>
  <c r="A2" i="14"/>
  <c r="A2" i="13"/>
  <c r="A2" i="12"/>
  <c r="C21" i="17" l="1"/>
  <c r="C22" i="17"/>
  <c r="F4" i="14"/>
  <c r="G4" i="14"/>
  <c r="H4" i="14"/>
  <c r="E4" i="14"/>
  <c r="E4" i="13"/>
  <c r="F4" i="13"/>
  <c r="G4" i="13"/>
  <c r="H4" i="13"/>
  <c r="A6" i="14" l="1" a="1"/>
  <c r="A6" i="14" s="1"/>
  <c r="A7" i="14" s="1" a="1"/>
  <c r="A7" i="14" s="1"/>
  <c r="H5" i="14"/>
  <c r="G5" i="14"/>
  <c r="F5" i="14"/>
  <c r="E5" i="14"/>
  <c r="A6" i="13" a="1"/>
  <c r="A6" i="13" s="1"/>
  <c r="A8" i="14" l="1" a="1"/>
  <c r="A8" i="14" s="1"/>
  <c r="A9" i="14" s="1" a="1"/>
  <c r="A9" i="14" s="1"/>
  <c r="G7" i="14"/>
  <c r="C7" i="14"/>
  <c r="F7" i="14"/>
  <c r="B7" i="14"/>
  <c r="E7" i="14"/>
  <c r="H7" i="14"/>
  <c r="D7" i="14"/>
  <c r="H6" i="14"/>
  <c r="D6" i="14"/>
  <c r="G6" i="14"/>
  <c r="C6" i="14"/>
  <c r="F6" i="14"/>
  <c r="B6" i="14"/>
  <c r="E6" i="14"/>
  <c r="A7" i="13" a="1"/>
  <c r="A7" i="13" s="1"/>
  <c r="E9" i="14" l="1"/>
  <c r="H9" i="14"/>
  <c r="D9" i="14"/>
  <c r="G9" i="14"/>
  <c r="C9" i="14"/>
  <c r="F9" i="14"/>
  <c r="B9" i="14"/>
  <c r="F8" i="14"/>
  <c r="B8" i="14"/>
  <c r="E8" i="14"/>
  <c r="H8" i="14"/>
  <c r="D8" i="14"/>
  <c r="G8" i="14"/>
  <c r="C8" i="14"/>
  <c r="A10" i="14" a="1"/>
  <c r="A10" i="14" s="1"/>
  <c r="A8" i="13" a="1"/>
  <c r="A8" i="13" s="1"/>
  <c r="H10" i="14" l="1"/>
  <c r="D10" i="14"/>
  <c r="G10" i="14"/>
  <c r="C10" i="14"/>
  <c r="F10" i="14"/>
  <c r="B10" i="14"/>
  <c r="E10" i="14"/>
  <c r="A11" i="14" a="1"/>
  <c r="A11" i="14" s="1"/>
  <c r="A9" i="13" a="1"/>
  <c r="A9" i="13" s="1"/>
  <c r="G11" i="14" l="1"/>
  <c r="C11" i="14"/>
  <c r="F11" i="14"/>
  <c r="B11" i="14"/>
  <c r="E11" i="14"/>
  <c r="H11" i="14"/>
  <c r="D11" i="14"/>
  <c r="A12" i="14" a="1"/>
  <c r="A12" i="14" s="1"/>
  <c r="A13" i="14" s="1" a="1"/>
  <c r="A13" i="14" s="1"/>
  <c r="A10" i="13" a="1"/>
  <c r="A10" i="13" s="1"/>
  <c r="A11" i="13" s="1" a="1"/>
  <c r="A11" i="13" s="1"/>
  <c r="E13" i="14" l="1"/>
  <c r="H13" i="14"/>
  <c r="D13" i="14"/>
  <c r="G13" i="14"/>
  <c r="C13" i="14"/>
  <c r="F13" i="14"/>
  <c r="B13" i="14"/>
  <c r="A14" i="14" a="1"/>
  <c r="A14" i="14" s="1"/>
  <c r="F12" i="14"/>
  <c r="B12" i="14"/>
  <c r="E12" i="14"/>
  <c r="H12" i="14"/>
  <c r="D12" i="14"/>
  <c r="G12" i="14"/>
  <c r="C12" i="14"/>
  <c r="A12" i="13" a="1"/>
  <c r="A12" i="13" s="1"/>
  <c r="H14" i="14" l="1"/>
  <c r="D14" i="14"/>
  <c r="G14" i="14"/>
  <c r="C14" i="14"/>
  <c r="F14" i="14"/>
  <c r="B14" i="14"/>
  <c r="E14" i="14"/>
  <c r="A15" i="14" a="1"/>
  <c r="A15" i="14" s="1"/>
  <c r="A16" i="14" s="1" a="1"/>
  <c r="A16" i="14" s="1"/>
  <c r="A13" i="13" a="1"/>
  <c r="A13" i="13" s="1"/>
  <c r="G15" i="14" l="1"/>
  <c r="C15" i="14"/>
  <c r="F15" i="14"/>
  <c r="B15" i="14"/>
  <c r="E15" i="14"/>
  <c r="H15" i="14"/>
  <c r="D15" i="14"/>
  <c r="F16" i="14"/>
  <c r="B16" i="14"/>
  <c r="E16" i="14"/>
  <c r="H16" i="14"/>
  <c r="D16" i="14"/>
  <c r="G16" i="14"/>
  <c r="C16" i="14"/>
  <c r="A17" i="14" a="1"/>
  <c r="A17" i="14" s="1"/>
  <c r="A14" i="13" a="1"/>
  <c r="A14" i="13" s="1"/>
  <c r="E17" i="14" l="1"/>
  <c r="H17" i="14"/>
  <c r="D17" i="14"/>
  <c r="G17" i="14"/>
  <c r="C17" i="14"/>
  <c r="F17" i="14"/>
  <c r="B17" i="14"/>
  <c r="A18" i="14" a="1"/>
  <c r="A18" i="14" s="1"/>
  <c r="A15" i="13" a="1"/>
  <c r="A15" i="13" s="1"/>
  <c r="A16" i="13" s="1" a="1"/>
  <c r="A16" i="13" s="1"/>
  <c r="H18" i="14" l="1"/>
  <c r="D18" i="14"/>
  <c r="G18" i="14"/>
  <c r="C18" i="14"/>
  <c r="F18" i="14"/>
  <c r="B18" i="14"/>
  <c r="E18" i="14"/>
  <c r="A19" i="14" a="1"/>
  <c r="A19" i="14" s="1"/>
  <c r="A17" i="13" a="1"/>
  <c r="A17" i="13" s="1"/>
  <c r="A18" i="13" s="1" a="1"/>
  <c r="A18" i="13" s="1"/>
  <c r="G19" i="14" l="1"/>
  <c r="C19" i="14"/>
  <c r="F19" i="14"/>
  <c r="B19" i="14"/>
  <c r="E19" i="14"/>
  <c r="H19" i="14"/>
  <c r="D19" i="14"/>
  <c r="A20" i="14" a="1"/>
  <c r="A20" i="14" s="1"/>
  <c r="A19" i="13" a="1"/>
  <c r="A19" i="13" s="1"/>
  <c r="F20" i="14" l="1"/>
  <c r="B20" i="14"/>
  <c r="E20" i="14"/>
  <c r="H20" i="14"/>
  <c r="D20" i="14"/>
  <c r="G20" i="14"/>
  <c r="C20" i="14"/>
  <c r="A21" i="14" a="1"/>
  <c r="A21" i="14" s="1"/>
  <c r="A20" i="13" a="1"/>
  <c r="A20" i="13" s="1"/>
  <c r="A21" i="13" s="1" a="1"/>
  <c r="A21" i="13" s="1"/>
  <c r="E21" i="14" l="1"/>
  <c r="H21" i="14"/>
  <c r="D21" i="14"/>
  <c r="G21" i="14"/>
  <c r="C21" i="14"/>
  <c r="F21" i="14"/>
  <c r="B21" i="14"/>
  <c r="A22" i="14" a="1"/>
  <c r="A22" i="14" s="1"/>
  <c r="A22" i="13" a="1"/>
  <c r="A22" i="13" s="1"/>
  <c r="H22" i="14" l="1"/>
  <c r="D22" i="14"/>
  <c r="G22" i="14"/>
  <c r="C22" i="14"/>
  <c r="F22" i="14"/>
  <c r="B22" i="14"/>
  <c r="E22" i="14"/>
  <c r="A23" i="14" a="1"/>
  <c r="A23" i="14" s="1"/>
  <c r="A23" i="13" a="1"/>
  <c r="A23" i="13" s="1"/>
  <c r="G23" i="14" l="1"/>
  <c r="C23" i="14"/>
  <c r="F23" i="14"/>
  <c r="B23" i="14"/>
  <c r="E23" i="14"/>
  <c r="H23" i="14"/>
  <c r="D23" i="14"/>
  <c r="A24" i="14" a="1"/>
  <c r="A24" i="14" s="1"/>
  <c r="A24" i="13" a="1"/>
  <c r="A24" i="13" s="1"/>
  <c r="F24" i="14" l="1"/>
  <c r="B24" i="14"/>
  <c r="E24" i="14"/>
  <c r="H24" i="14"/>
  <c r="D24" i="14"/>
  <c r="G24" i="14"/>
  <c r="C24" i="14"/>
  <c r="A25" i="14" a="1"/>
  <c r="A25" i="14" s="1"/>
  <c r="A25" i="13" a="1"/>
  <c r="A25" i="13" s="1"/>
  <c r="E25" i="14" l="1"/>
  <c r="H25" i="14"/>
  <c r="D25" i="14"/>
  <c r="G25" i="14"/>
  <c r="C25" i="14"/>
  <c r="F25" i="14"/>
  <c r="B25" i="14"/>
  <c r="A26" i="14" a="1"/>
  <c r="A26" i="14" s="1"/>
  <c r="A26" i="13" a="1"/>
  <c r="A26" i="13" s="1"/>
  <c r="H26" i="14" l="1"/>
  <c r="D26" i="14"/>
  <c r="G26" i="14"/>
  <c r="C26" i="14"/>
  <c r="F26" i="14"/>
  <c r="B26" i="14"/>
  <c r="E26" i="14"/>
  <c r="A27" i="14" a="1"/>
  <c r="A27" i="14" s="1"/>
  <c r="A27" i="13" a="1"/>
  <c r="A27" i="13" s="1"/>
  <c r="G27" i="14" l="1"/>
  <c r="C27" i="14"/>
  <c r="F27" i="14"/>
  <c r="B27" i="14"/>
  <c r="E27" i="14"/>
  <c r="H27" i="14"/>
  <c r="D27" i="14"/>
  <c r="A28" i="14" a="1"/>
  <c r="A28" i="14" s="1"/>
  <c r="A28" i="13" a="1"/>
  <c r="A28" i="13" s="1"/>
  <c r="A29" i="13" s="1" a="1"/>
  <c r="A29" i="13" s="1"/>
  <c r="F28" i="14" l="1"/>
  <c r="B28" i="14"/>
  <c r="E28" i="14"/>
  <c r="H28" i="14"/>
  <c r="D28" i="14"/>
  <c r="G28" i="14"/>
  <c r="C28" i="14"/>
  <c r="A29" i="14" a="1"/>
  <c r="A29" i="14" s="1"/>
  <c r="A30" i="13" a="1"/>
  <c r="A30" i="13" s="1"/>
  <c r="E29" i="14" l="1"/>
  <c r="H29" i="14"/>
  <c r="D29" i="14"/>
  <c r="G29" i="14"/>
  <c r="C29" i="14"/>
  <c r="F29" i="14"/>
  <c r="B29" i="14"/>
  <c r="A30" i="14" a="1"/>
  <c r="A30" i="14" s="1"/>
  <c r="A31" i="13" a="1"/>
  <c r="A31" i="13" s="1"/>
  <c r="H30" i="14" l="1"/>
  <c r="D30" i="14"/>
  <c r="G30" i="14"/>
  <c r="C30" i="14"/>
  <c r="F30" i="14"/>
  <c r="B30" i="14"/>
  <c r="E30" i="14"/>
  <c r="A31" i="14" a="1"/>
  <c r="A31" i="14" s="1"/>
  <c r="A32" i="13" a="1"/>
  <c r="A32" i="13" s="1"/>
  <c r="G31" i="14" l="1"/>
  <c r="C31" i="14"/>
  <c r="F31" i="14"/>
  <c r="B31" i="14"/>
  <c r="E31" i="14"/>
  <c r="H31" i="14"/>
  <c r="D31" i="14"/>
  <c r="A32" i="14" a="1"/>
  <c r="A32" i="14" s="1"/>
  <c r="A33" i="13" a="1"/>
  <c r="A33" i="13" s="1"/>
  <c r="G32" i="14" l="1"/>
  <c r="C32" i="14"/>
  <c r="H32" i="14"/>
  <c r="B32" i="14"/>
  <c r="F32" i="14"/>
  <c r="E32" i="14"/>
  <c r="D32" i="14"/>
  <c r="A33" i="14" a="1"/>
  <c r="A33" i="14" s="1"/>
  <c r="A34" i="13" a="1"/>
  <c r="A34" i="13" s="1"/>
  <c r="F33" i="14" l="1"/>
  <c r="B33" i="14"/>
  <c r="D33" i="14"/>
  <c r="H33" i="14"/>
  <c r="C33" i="14"/>
  <c r="G33" i="14"/>
  <c r="E33" i="14"/>
  <c r="A34" i="14" a="1"/>
  <c r="A34" i="14" s="1"/>
  <c r="A35" i="13" a="1"/>
  <c r="A35" i="13" s="1"/>
  <c r="E34" i="14" l="1"/>
  <c r="F34" i="14"/>
  <c r="D34" i="14"/>
  <c r="H34" i="14"/>
  <c r="C34" i="14"/>
  <c r="G34" i="14"/>
  <c r="B34" i="14"/>
  <c r="A35" i="14" a="1"/>
  <c r="A35" i="14" s="1"/>
  <c r="A36" i="13" a="1"/>
  <c r="A36" i="13" s="1"/>
  <c r="H35" i="14" l="1"/>
  <c r="D35" i="14"/>
  <c r="G35" i="14"/>
  <c r="B35" i="14"/>
  <c r="F35" i="14"/>
  <c r="E35" i="14"/>
  <c r="C35" i="14"/>
  <c r="A36" i="14" a="1"/>
  <c r="A36" i="14" s="1"/>
  <c r="A37" i="13" a="1"/>
  <c r="A37" i="13" s="1"/>
  <c r="G36" i="14" l="1"/>
  <c r="C36" i="14"/>
  <c r="E36" i="14"/>
  <c r="H36" i="14"/>
  <c r="D36" i="14"/>
  <c r="F36" i="14"/>
  <c r="B36" i="14"/>
  <c r="A37" i="14" a="1"/>
  <c r="A37" i="14" s="1"/>
  <c r="A38" i="13" a="1"/>
  <c r="A38" i="13" s="1"/>
  <c r="F37" i="14" l="1"/>
  <c r="B37" i="14"/>
  <c r="H37" i="14"/>
  <c r="D37" i="14"/>
  <c r="G37" i="14"/>
  <c r="C37" i="14"/>
  <c r="E37" i="14"/>
  <c r="A38" i="14" a="1"/>
  <c r="A38" i="14" s="1"/>
  <c r="A39" i="13" a="1"/>
  <c r="A39" i="13" s="1"/>
  <c r="E38" i="14" l="1"/>
  <c r="H38" i="14"/>
  <c r="D38" i="14"/>
  <c r="G38" i="14"/>
  <c r="C38" i="14"/>
  <c r="F38" i="14"/>
  <c r="B38" i="14"/>
  <c r="A39" i="14" a="1"/>
  <c r="A39" i="14" s="1"/>
  <c r="A40" i="13" a="1"/>
  <c r="A40" i="13" s="1"/>
  <c r="H39" i="14" l="1"/>
  <c r="D39" i="14"/>
  <c r="G39" i="14"/>
  <c r="C39" i="14"/>
  <c r="F39" i="14"/>
  <c r="B39" i="14"/>
  <c r="E39" i="14"/>
  <c r="A40" i="14" a="1"/>
  <c r="A40" i="14" s="1"/>
  <c r="A41" i="13" a="1"/>
  <c r="A41" i="13" s="1"/>
  <c r="G40" i="14" l="1"/>
  <c r="C40" i="14"/>
  <c r="F40" i="14"/>
  <c r="B40" i="14"/>
  <c r="E40" i="14"/>
  <c r="H40" i="14"/>
  <c r="D40" i="14"/>
  <c r="A41" i="14" a="1"/>
  <c r="A41" i="14" s="1"/>
  <c r="A42" i="13" a="1"/>
  <c r="A42" i="13" s="1"/>
  <c r="F41" i="14" l="1"/>
  <c r="B41" i="14"/>
  <c r="E41" i="14"/>
  <c r="H41" i="14"/>
  <c r="D41" i="14"/>
  <c r="G41" i="14"/>
  <c r="C41" i="14"/>
  <c r="A42" i="14" a="1"/>
  <c r="A42" i="14" s="1"/>
  <c r="A43" i="13" a="1"/>
  <c r="A43" i="13" s="1"/>
  <c r="E42" i="14" l="1"/>
  <c r="H42" i="14"/>
  <c r="D42" i="14"/>
  <c r="G42" i="14"/>
  <c r="C42" i="14"/>
  <c r="F42" i="14"/>
  <c r="B42" i="14"/>
  <c r="A43" i="14" a="1"/>
  <c r="A43" i="14" s="1"/>
  <c r="A44" i="13" a="1"/>
  <c r="A44" i="13" s="1"/>
  <c r="H43" i="14" l="1"/>
  <c r="D43" i="14"/>
  <c r="G43" i="14"/>
  <c r="C43" i="14"/>
  <c r="F43" i="14"/>
  <c r="B43" i="14"/>
  <c r="E43" i="14"/>
  <c r="A44" i="14" a="1"/>
  <c r="A44" i="14" s="1"/>
  <c r="A45" i="13" a="1"/>
  <c r="A45" i="13" s="1"/>
  <c r="G44" i="14" l="1"/>
  <c r="C44" i="14"/>
  <c r="F44" i="14"/>
  <c r="B44" i="14"/>
  <c r="E44" i="14"/>
  <c r="H44" i="14"/>
  <c r="D44" i="14"/>
  <c r="A45" i="14" a="1"/>
  <c r="A45" i="14" s="1"/>
  <c r="A46" i="13" a="1"/>
  <c r="A46" i="13" s="1"/>
  <c r="F45" i="14" l="1"/>
  <c r="B45" i="14"/>
  <c r="E45" i="14"/>
  <c r="H45" i="14"/>
  <c r="D45" i="14"/>
  <c r="G45" i="14"/>
  <c r="C45" i="14"/>
  <c r="A46" i="14" a="1"/>
  <c r="A46" i="14" s="1"/>
  <c r="A47" i="13" a="1"/>
  <c r="A47" i="13" s="1"/>
  <c r="E46" i="14" l="1"/>
  <c r="H46" i="14"/>
  <c r="D46" i="14"/>
  <c r="G46" i="14"/>
  <c r="C46" i="14"/>
  <c r="F46" i="14"/>
  <c r="B46" i="14"/>
  <c r="A47" i="14" a="1"/>
  <c r="A47" i="14" s="1"/>
  <c r="A48" i="13" a="1"/>
  <c r="A48" i="13" s="1"/>
  <c r="H47" i="14" l="1"/>
  <c r="D47" i="14"/>
  <c r="G47" i="14"/>
  <c r="C47" i="14"/>
  <c r="F47" i="14"/>
  <c r="B47" i="14"/>
  <c r="E47" i="14"/>
  <c r="A48" i="14" a="1"/>
  <c r="A48" i="14" s="1"/>
  <c r="A49" i="13" a="1"/>
  <c r="A49" i="13" s="1"/>
  <c r="G48" i="14" l="1"/>
  <c r="C48" i="14"/>
  <c r="F48" i="14"/>
  <c r="B48" i="14"/>
  <c r="E48" i="14"/>
  <c r="H48" i="14"/>
  <c r="D48" i="14"/>
  <c r="A49" i="14" a="1"/>
  <c r="A49" i="14" s="1"/>
  <c r="A50" i="13" a="1"/>
  <c r="A50" i="13" s="1"/>
  <c r="F49" i="14" l="1"/>
  <c r="B49" i="14"/>
  <c r="E49" i="14"/>
  <c r="H49" i="14"/>
  <c r="D49" i="14"/>
  <c r="G49" i="14"/>
  <c r="C49" i="14"/>
  <c r="A50" i="14" a="1"/>
  <c r="A50" i="14" s="1"/>
  <c r="A51" i="13" a="1"/>
  <c r="A51" i="13" s="1"/>
  <c r="E50" i="14" l="1"/>
  <c r="H50" i="14"/>
  <c r="D50" i="14"/>
  <c r="G50" i="14"/>
  <c r="C50" i="14"/>
  <c r="F50" i="14"/>
  <c r="B50" i="14"/>
  <c r="A51" i="14" a="1"/>
  <c r="A51" i="14" s="1"/>
  <c r="A52" i="13" a="1"/>
  <c r="A52" i="13" s="1"/>
  <c r="H51" i="14" l="1"/>
  <c r="D51" i="14"/>
  <c r="G51" i="14"/>
  <c r="C51" i="14"/>
  <c r="F51" i="14"/>
  <c r="B51" i="14"/>
  <c r="E51" i="14"/>
  <c r="A52" i="14" a="1"/>
  <c r="A52" i="14" s="1"/>
  <c r="A53" i="13" a="1"/>
  <c r="A53" i="13" s="1"/>
  <c r="G52" i="14" l="1"/>
  <c r="C52" i="14"/>
  <c r="F52" i="14"/>
  <c r="B52" i="14"/>
  <c r="E52" i="14"/>
  <c r="H52" i="14"/>
  <c r="D52" i="14"/>
  <c r="A53" i="14" a="1"/>
  <c r="A53" i="14" s="1"/>
  <c r="A54" i="13" a="1"/>
  <c r="A54" i="13" s="1"/>
  <c r="F53" i="14" l="1"/>
  <c r="B53" i="14"/>
  <c r="E53" i="14"/>
  <c r="H53" i="14"/>
  <c r="D53" i="14"/>
  <c r="G53" i="14"/>
  <c r="C53" i="14"/>
  <c r="A54" i="14" a="1"/>
  <c r="A54" i="14" s="1"/>
  <c r="A55" i="13" a="1"/>
  <c r="A55" i="13" s="1"/>
  <c r="E54" i="14" l="1"/>
  <c r="H54" i="14"/>
  <c r="D54" i="14"/>
  <c r="G54" i="14"/>
  <c r="C54" i="14"/>
  <c r="F54" i="14"/>
  <c r="B54" i="14"/>
  <c r="A55" i="14" a="1"/>
  <c r="A55" i="14" s="1"/>
  <c r="A56" i="13" a="1"/>
  <c r="A56" i="13" s="1"/>
  <c r="H55" i="14" l="1"/>
  <c r="D55" i="14"/>
  <c r="G55" i="14"/>
  <c r="C55" i="14"/>
  <c r="F55" i="14"/>
  <c r="B55" i="14"/>
  <c r="E55" i="14"/>
  <c r="A56" i="14" a="1"/>
  <c r="A56" i="14" s="1"/>
  <c r="A57" i="13" a="1"/>
  <c r="A57" i="13" s="1"/>
  <c r="G56" i="14" l="1"/>
  <c r="C56" i="14"/>
  <c r="F56" i="14"/>
  <c r="B56" i="14"/>
  <c r="E56" i="14"/>
  <c r="H56" i="14"/>
  <c r="D56" i="14"/>
  <c r="A57" i="14" a="1"/>
  <c r="A57" i="14" s="1"/>
  <c r="A58" i="13" a="1"/>
  <c r="A58" i="13" s="1"/>
  <c r="F57" i="14" l="1"/>
  <c r="B57" i="14"/>
  <c r="E57" i="14"/>
  <c r="H57" i="14"/>
  <c r="D57" i="14"/>
  <c r="G57" i="14"/>
  <c r="C57" i="14"/>
  <c r="A58" i="14" a="1"/>
  <c r="A58" i="14" s="1"/>
  <c r="A59" i="13" a="1"/>
  <c r="A59" i="13" s="1"/>
  <c r="E58" i="14" l="1"/>
  <c r="H58" i="14"/>
  <c r="D58" i="14"/>
  <c r="G58" i="14"/>
  <c r="C58" i="14"/>
  <c r="F58" i="14"/>
  <c r="B58" i="14"/>
  <c r="A59" i="14" a="1"/>
  <c r="A59" i="14" s="1"/>
  <c r="A60" i="13" a="1"/>
  <c r="A60" i="13" s="1"/>
  <c r="H59" i="14" l="1"/>
  <c r="D59" i="14"/>
  <c r="G59" i="14"/>
  <c r="C59" i="14"/>
  <c r="F59" i="14"/>
  <c r="B59" i="14"/>
  <c r="E59" i="14"/>
  <c r="A60" i="14" a="1"/>
  <c r="A60" i="14" s="1"/>
  <c r="A61" i="13" a="1"/>
  <c r="A61" i="13" s="1"/>
  <c r="G60" i="14" l="1"/>
  <c r="C60" i="14"/>
  <c r="F60" i="14"/>
  <c r="B60" i="14"/>
  <c r="E60" i="14"/>
  <c r="H60" i="14"/>
  <c r="D60" i="14"/>
  <c r="A61" i="14" a="1"/>
  <c r="A61" i="14" s="1"/>
  <c r="A62" i="13" a="1"/>
  <c r="A62" i="13" s="1"/>
  <c r="F61" i="14" l="1"/>
  <c r="B61" i="14"/>
  <c r="E61" i="14"/>
  <c r="H61" i="14"/>
  <c r="D61" i="14"/>
  <c r="G61" i="14"/>
  <c r="C61" i="14"/>
  <c r="A62" i="14" a="1"/>
  <c r="A62" i="14" s="1"/>
  <c r="A63" i="13" a="1"/>
  <c r="A63" i="13" s="1"/>
  <c r="E62" i="14" l="1"/>
  <c r="H62" i="14"/>
  <c r="D62" i="14"/>
  <c r="G62" i="14"/>
  <c r="C62" i="14"/>
  <c r="F62" i="14"/>
  <c r="B62" i="14"/>
  <c r="A63" i="14" a="1"/>
  <c r="A63" i="14" s="1"/>
  <c r="A64" i="13" a="1"/>
  <c r="A64" i="13" s="1"/>
  <c r="H63" i="14" l="1"/>
  <c r="D63" i="14"/>
  <c r="G63" i="14"/>
  <c r="C63" i="14"/>
  <c r="F63" i="14"/>
  <c r="B63" i="14"/>
  <c r="E63" i="14"/>
  <c r="A64" i="14" a="1"/>
  <c r="A64" i="14" s="1"/>
  <c r="A65" i="13" a="1"/>
  <c r="A65" i="13" s="1"/>
  <c r="G64" i="14" l="1"/>
  <c r="C64" i="14"/>
  <c r="F64" i="14"/>
  <c r="B64" i="14"/>
  <c r="E64" i="14"/>
  <c r="H64" i="14"/>
  <c r="D64" i="14"/>
  <c r="A65" i="14" a="1"/>
  <c r="A65" i="14" s="1"/>
  <c r="A66" i="13" a="1"/>
  <c r="A66" i="13" s="1"/>
  <c r="F65" i="14" l="1"/>
  <c r="B65" i="14"/>
  <c r="E65" i="14"/>
  <c r="H65" i="14"/>
  <c r="D65" i="14"/>
  <c r="G65" i="14"/>
  <c r="C65" i="14"/>
  <c r="A66" i="14" a="1"/>
  <c r="A66" i="14" s="1"/>
  <c r="A67" i="13" a="1"/>
  <c r="A67" i="13" s="1"/>
  <c r="E66" i="14" l="1"/>
  <c r="H66" i="14"/>
  <c r="D66" i="14"/>
  <c r="G66" i="14"/>
  <c r="C66" i="14"/>
  <c r="F66" i="14"/>
  <c r="B66" i="14"/>
  <c r="A67" i="14" a="1"/>
  <c r="A67" i="14" s="1"/>
  <c r="A68" i="13" a="1"/>
  <c r="A68" i="13" s="1"/>
  <c r="H67" i="14" l="1"/>
  <c r="D67" i="14"/>
  <c r="G67" i="14"/>
  <c r="C67" i="14"/>
  <c r="F67" i="14"/>
  <c r="B67" i="14"/>
  <c r="E67" i="14"/>
  <c r="A68" i="14" a="1"/>
  <c r="A68" i="14" s="1"/>
  <c r="A69" i="13" a="1"/>
  <c r="A69" i="13" s="1"/>
  <c r="G68" i="14" l="1"/>
  <c r="C68" i="14"/>
  <c r="F68" i="14"/>
  <c r="B68" i="14"/>
  <c r="E68" i="14"/>
  <c r="H68" i="14"/>
  <c r="D68" i="14"/>
  <c r="A69" i="14" a="1"/>
  <c r="A69" i="14" s="1"/>
  <c r="A70" i="13" a="1"/>
  <c r="A70" i="13" s="1"/>
  <c r="F69" i="14" l="1"/>
  <c r="B69" i="14"/>
  <c r="E69" i="14"/>
  <c r="H69" i="14"/>
  <c r="D69" i="14"/>
  <c r="G69" i="14"/>
  <c r="C69" i="14"/>
  <c r="A70" i="14" a="1"/>
  <c r="A70" i="14" s="1"/>
  <c r="A71" i="13" a="1"/>
  <c r="A71" i="13" s="1"/>
  <c r="E70" i="14" l="1"/>
  <c r="H70" i="14"/>
  <c r="D70" i="14"/>
  <c r="G70" i="14"/>
  <c r="C70" i="14"/>
  <c r="F70" i="14"/>
  <c r="B70" i="14"/>
  <c r="A71" i="14" a="1"/>
  <c r="A71" i="14" s="1"/>
  <c r="A72" i="13" a="1"/>
  <c r="A72" i="13" s="1"/>
  <c r="H71" i="14" l="1"/>
  <c r="D71" i="14"/>
  <c r="G71" i="14"/>
  <c r="C71" i="14"/>
  <c r="F71" i="14"/>
  <c r="B71" i="14"/>
  <c r="E71" i="14"/>
  <c r="A72" i="14" a="1"/>
  <c r="A72" i="14" s="1"/>
  <c r="A73" i="13" a="1"/>
  <c r="A73" i="13" s="1"/>
  <c r="G72" i="14" l="1"/>
  <c r="C72" i="14"/>
  <c r="F72" i="14"/>
  <c r="B72" i="14"/>
  <c r="E72" i="14"/>
  <c r="H72" i="14"/>
  <c r="D72" i="14"/>
  <c r="A73" i="14" a="1"/>
  <c r="A73" i="14" s="1"/>
  <c r="A74" i="13" a="1"/>
  <c r="A74" i="13" s="1"/>
  <c r="F73" i="14" l="1"/>
  <c r="B73" i="14"/>
  <c r="E73" i="14"/>
  <c r="H73" i="14"/>
  <c r="D73" i="14"/>
  <c r="G73" i="14"/>
  <c r="C73" i="14"/>
  <c r="A74" i="14" a="1"/>
  <c r="A74" i="14" s="1"/>
  <c r="A75" i="13" a="1"/>
  <c r="A75" i="13" s="1"/>
  <c r="E74" i="14" l="1"/>
  <c r="H74" i="14"/>
  <c r="D74" i="14"/>
  <c r="G74" i="14"/>
  <c r="C74" i="14"/>
  <c r="F74" i="14"/>
  <c r="B74" i="14"/>
  <c r="A75" i="14" a="1"/>
  <c r="A75" i="14" s="1"/>
  <c r="A76" i="13" a="1"/>
  <c r="A76" i="13" s="1"/>
  <c r="H75" i="14" l="1"/>
  <c r="D75" i="14"/>
  <c r="G75" i="14"/>
  <c r="C75" i="14"/>
  <c r="F75" i="14"/>
  <c r="B75" i="14"/>
  <c r="E75" i="14"/>
  <c r="A76" i="14" a="1"/>
  <c r="A76" i="14" s="1"/>
  <c r="A77" i="13" a="1"/>
  <c r="A77" i="13" s="1"/>
  <c r="G76" i="14" l="1"/>
  <c r="C76" i="14"/>
  <c r="F76" i="14"/>
  <c r="B76" i="14"/>
  <c r="E76" i="14"/>
  <c r="H76" i="14"/>
  <c r="D76" i="14"/>
  <c r="A77" i="14" a="1"/>
  <c r="A77" i="14" s="1"/>
  <c r="A78" i="13" a="1"/>
  <c r="A78" i="13" s="1"/>
  <c r="F77" i="14" l="1"/>
  <c r="B77" i="14"/>
  <c r="E77" i="14"/>
  <c r="H77" i="14"/>
  <c r="D77" i="14"/>
  <c r="G77" i="14"/>
  <c r="C77" i="14"/>
  <c r="A78" i="14" a="1"/>
  <c r="A78" i="14" s="1"/>
  <c r="A79" i="13" a="1"/>
  <c r="A79" i="13" s="1"/>
  <c r="E78" i="14" l="1"/>
  <c r="H78" i="14"/>
  <c r="D78" i="14"/>
  <c r="G78" i="14"/>
  <c r="C78" i="14"/>
  <c r="F78" i="14"/>
  <c r="B78" i="14"/>
  <c r="A79" i="14" a="1"/>
  <c r="A79" i="14" s="1"/>
  <c r="A80" i="13" a="1"/>
  <c r="A80" i="13" s="1"/>
  <c r="H79" i="14" l="1"/>
  <c r="D79" i="14"/>
  <c r="G79" i="14"/>
  <c r="C79" i="14"/>
  <c r="F79" i="14"/>
  <c r="B79" i="14"/>
  <c r="E79" i="14"/>
  <c r="A80" i="14" a="1"/>
  <c r="A80" i="14" s="1"/>
  <c r="A81" i="13" a="1"/>
  <c r="A81" i="13" s="1"/>
  <c r="G80" i="14" l="1"/>
  <c r="C80" i="14"/>
  <c r="F80" i="14"/>
  <c r="B80" i="14"/>
  <c r="E80" i="14"/>
  <c r="H80" i="14"/>
  <c r="D80" i="14"/>
  <c r="A81" i="14" a="1"/>
  <c r="A81" i="14" s="1"/>
  <c r="A82" i="13" a="1"/>
  <c r="A82" i="13" s="1"/>
  <c r="F81" i="14" l="1"/>
  <c r="B81" i="14"/>
  <c r="E81" i="14"/>
  <c r="H81" i="14"/>
  <c r="D81" i="14"/>
  <c r="G81" i="14"/>
  <c r="C81" i="14"/>
  <c r="A82" i="14" a="1"/>
  <c r="A82" i="14" s="1"/>
  <c r="A83" i="13" a="1"/>
  <c r="A83" i="13" s="1"/>
  <c r="E82" i="14" l="1"/>
  <c r="H82" i="14"/>
  <c r="D82" i="14"/>
  <c r="G82" i="14"/>
  <c r="C82" i="14"/>
  <c r="F82" i="14"/>
  <c r="B82" i="14"/>
  <c r="A83" i="14" a="1"/>
  <c r="A83" i="14" s="1"/>
  <c r="A84" i="13" a="1"/>
  <c r="A84" i="13" s="1"/>
  <c r="H83" i="14" l="1"/>
  <c r="D83" i="14"/>
  <c r="G83" i="14"/>
  <c r="C83" i="14"/>
  <c r="F83" i="14"/>
  <c r="B83" i="14"/>
  <c r="E83" i="14"/>
  <c r="A84" i="14" a="1"/>
  <c r="A84" i="14" s="1"/>
  <c r="A85" i="13" a="1"/>
  <c r="A85" i="13" s="1"/>
  <c r="G84" i="14" l="1"/>
  <c r="C84" i="14"/>
  <c r="F84" i="14"/>
  <c r="B84" i="14"/>
  <c r="E84" i="14"/>
  <c r="H84" i="14"/>
  <c r="D84" i="14"/>
  <c r="A85" i="14" a="1"/>
  <c r="A85" i="14" s="1"/>
  <c r="A86" i="13" a="1"/>
  <c r="A86" i="13" s="1"/>
  <c r="F85" i="14" l="1"/>
  <c r="B85" i="14"/>
  <c r="E85" i="14"/>
  <c r="H85" i="14"/>
  <c r="D85" i="14"/>
  <c r="G85" i="14"/>
  <c r="C85" i="14"/>
  <c r="A86" i="14" a="1"/>
  <c r="A86" i="14" s="1"/>
  <c r="A87" i="13" a="1"/>
  <c r="A87" i="13" s="1"/>
  <c r="E86" i="14" l="1"/>
  <c r="H86" i="14"/>
  <c r="D86" i="14"/>
  <c r="G86" i="14"/>
  <c r="C86" i="14"/>
  <c r="F86" i="14"/>
  <c r="B86" i="14"/>
  <c r="A87" i="14" a="1"/>
  <c r="A87" i="14" s="1"/>
  <c r="A88" i="13" a="1"/>
  <c r="A88" i="13" s="1"/>
  <c r="H87" i="14" l="1"/>
  <c r="D87" i="14"/>
  <c r="G87" i="14"/>
  <c r="C87" i="14"/>
  <c r="F87" i="14"/>
  <c r="B87" i="14"/>
  <c r="E87" i="14"/>
  <c r="A88" i="14" a="1"/>
  <c r="A88" i="14" s="1"/>
  <c r="A89" i="13" a="1"/>
  <c r="A89" i="13" s="1"/>
  <c r="G88" i="14" l="1"/>
  <c r="C88" i="14"/>
  <c r="F88" i="14"/>
  <c r="B88" i="14"/>
  <c r="E88" i="14"/>
  <c r="H88" i="14"/>
  <c r="D88" i="14"/>
  <c r="A89" i="14" a="1"/>
  <c r="A89" i="14" s="1"/>
  <c r="A90" i="13" a="1"/>
  <c r="A90" i="13" s="1"/>
  <c r="F89" i="14" l="1"/>
  <c r="B89" i="14"/>
  <c r="E89" i="14"/>
  <c r="H89" i="14"/>
  <c r="D89" i="14"/>
  <c r="G89" i="14"/>
  <c r="C89" i="14"/>
  <c r="A90" i="14" a="1"/>
  <c r="A90" i="14" s="1"/>
  <c r="A91" i="13" a="1"/>
  <c r="A91" i="13" s="1"/>
  <c r="E90" i="14" l="1"/>
  <c r="H90" i="14"/>
  <c r="D90" i="14"/>
  <c r="G90" i="14"/>
  <c r="C90" i="14"/>
  <c r="F90" i="14"/>
  <c r="B90" i="14"/>
  <c r="A91" i="14" a="1"/>
  <c r="A91" i="14" s="1"/>
  <c r="A92" i="13" a="1"/>
  <c r="A92" i="13" s="1"/>
  <c r="H91" i="14" l="1"/>
  <c r="D91" i="14"/>
  <c r="G91" i="14"/>
  <c r="C91" i="14"/>
  <c r="F91" i="14"/>
  <c r="B91" i="14"/>
  <c r="E91" i="14"/>
  <c r="A92" i="14" a="1"/>
  <c r="A92" i="14" s="1"/>
  <c r="A93" i="13" a="1"/>
  <c r="A93" i="13" s="1"/>
  <c r="G92" i="14" l="1"/>
  <c r="C92" i="14"/>
  <c r="F92" i="14"/>
  <c r="B92" i="14"/>
  <c r="E92" i="14"/>
  <c r="H92" i="14"/>
  <c r="D92" i="14"/>
  <c r="A93" i="14" a="1"/>
  <c r="A93" i="14" s="1"/>
  <c r="A94" i="13" a="1"/>
  <c r="A94" i="13" s="1"/>
  <c r="F93" i="14" l="1"/>
  <c r="B93" i="14"/>
  <c r="E93" i="14"/>
  <c r="H93" i="14"/>
  <c r="D93" i="14"/>
  <c r="G93" i="14"/>
  <c r="C93" i="14"/>
  <c r="A94" i="14" a="1"/>
  <c r="A94" i="14" s="1"/>
  <c r="A95" i="13" a="1"/>
  <c r="A95" i="13" s="1"/>
  <c r="E94" i="14" l="1"/>
  <c r="H94" i="14"/>
  <c r="D94" i="14"/>
  <c r="G94" i="14"/>
  <c r="C94" i="14"/>
  <c r="F94" i="14"/>
  <c r="B94" i="14"/>
  <c r="A95" i="14" a="1"/>
  <c r="A95" i="14" s="1"/>
  <c r="A96" i="13" a="1"/>
  <c r="A96" i="13" s="1"/>
  <c r="H95" i="14" l="1"/>
  <c r="D95" i="14"/>
  <c r="G95" i="14"/>
  <c r="C95" i="14"/>
  <c r="F95" i="14"/>
  <c r="B95" i="14"/>
  <c r="E95" i="14"/>
  <c r="A96" i="14" a="1"/>
  <c r="A96" i="14" s="1"/>
  <c r="A97" i="13" a="1"/>
  <c r="A97" i="13" s="1"/>
  <c r="G96" i="14" l="1"/>
  <c r="C96" i="14"/>
  <c r="F96" i="14"/>
  <c r="B96" i="14"/>
  <c r="E96" i="14"/>
  <c r="H96" i="14"/>
  <c r="D96" i="14"/>
  <c r="A97" i="14" a="1"/>
  <c r="A97" i="14" s="1"/>
  <c r="A98" i="13" a="1"/>
  <c r="A98" i="13" s="1"/>
  <c r="F97" i="14" l="1"/>
  <c r="B97" i="14"/>
  <c r="E97" i="14"/>
  <c r="H97" i="14"/>
  <c r="D97" i="14"/>
  <c r="G97" i="14"/>
  <c r="C97" i="14"/>
  <c r="A98" i="14" a="1"/>
  <c r="A98" i="14" s="1"/>
  <c r="A99" i="13" a="1"/>
  <c r="A99" i="13" s="1"/>
  <c r="E98" i="14" l="1"/>
  <c r="H98" i="14"/>
  <c r="D98" i="14"/>
  <c r="G98" i="14"/>
  <c r="C98" i="14"/>
  <c r="F98" i="14"/>
  <c r="B98" i="14"/>
  <c r="A99" i="14" a="1"/>
  <c r="A99" i="14" s="1"/>
  <c r="A100" i="13" a="1"/>
  <c r="A100" i="13" s="1"/>
  <c r="H99" i="14" l="1"/>
  <c r="D99" i="14"/>
  <c r="G99" i="14"/>
  <c r="C99" i="14"/>
  <c r="F99" i="14"/>
  <c r="B99" i="14"/>
  <c r="E99" i="14"/>
  <c r="A100" i="14" a="1"/>
  <c r="A100" i="14" s="1"/>
  <c r="A101" i="13" a="1"/>
  <c r="A101" i="13" s="1"/>
  <c r="G100" i="14" l="1"/>
  <c r="C100" i="14"/>
  <c r="F100" i="14"/>
  <c r="B100" i="14"/>
  <c r="E100" i="14"/>
  <c r="H100" i="14"/>
  <c r="D100" i="14"/>
  <c r="A101" i="14" a="1"/>
  <c r="A101" i="14" s="1"/>
  <c r="A102" i="13" a="1"/>
  <c r="A102" i="13" s="1"/>
  <c r="F101" i="14" l="1"/>
  <c r="B101" i="14"/>
  <c r="E101" i="14"/>
  <c r="H101" i="14"/>
  <c r="D101" i="14"/>
  <c r="G101" i="14"/>
  <c r="C101" i="14"/>
  <c r="A102" i="14" a="1"/>
  <c r="A102" i="14" s="1"/>
  <c r="A103" i="13" a="1"/>
  <c r="A103" i="13" s="1"/>
  <c r="E102" i="14" l="1"/>
  <c r="H102" i="14"/>
  <c r="D102" i="14"/>
  <c r="G102" i="14"/>
  <c r="C102" i="14"/>
  <c r="F102" i="14"/>
  <c r="B102" i="14"/>
  <c r="A103" i="14" a="1"/>
  <c r="A103" i="14" s="1"/>
  <c r="A104" i="13" a="1"/>
  <c r="A104" i="13" s="1"/>
  <c r="H103" i="14" l="1"/>
  <c r="D103" i="14"/>
  <c r="G103" i="14"/>
  <c r="C103" i="14"/>
  <c r="F103" i="14"/>
  <c r="B103" i="14"/>
  <c r="E103" i="14"/>
  <c r="A104" i="14" a="1"/>
  <c r="A104" i="14" s="1"/>
  <c r="A105" i="13" a="1"/>
  <c r="A105" i="13" s="1"/>
  <c r="H104" i="14" l="1"/>
  <c r="D104" i="14"/>
  <c r="E104" i="14"/>
  <c r="C104" i="14"/>
  <c r="G104" i="14"/>
  <c r="B104" i="14"/>
  <c r="F104" i="14"/>
  <c r="A105" i="14" a="1"/>
  <c r="A105" i="14" s="1"/>
  <c r="A106" i="13" a="1"/>
  <c r="A106" i="13" s="1"/>
  <c r="G105" i="14" l="1"/>
  <c r="C105" i="14"/>
  <c r="F105" i="14"/>
  <c r="E105" i="14"/>
  <c r="D105" i="14"/>
  <c r="H105" i="14"/>
  <c r="B105" i="14"/>
  <c r="A106" i="14" a="1"/>
  <c r="A106" i="14" s="1"/>
  <c r="A107" i="13" a="1"/>
  <c r="A107" i="13" s="1"/>
  <c r="F106" i="14" l="1"/>
  <c r="B106" i="14"/>
  <c r="H106" i="14"/>
  <c r="C106" i="14"/>
  <c r="G106" i="14"/>
  <c r="E106" i="14"/>
  <c r="D106" i="14"/>
  <c r="A107" i="14" a="1"/>
  <c r="A107" i="14" s="1"/>
  <c r="A108" i="13" a="1"/>
  <c r="A108" i="13" s="1"/>
  <c r="H107" i="14" l="1"/>
  <c r="E107" i="14"/>
  <c r="D107" i="14"/>
  <c r="C107" i="14"/>
  <c r="G107" i="14"/>
  <c r="B107" i="14"/>
  <c r="F107" i="14"/>
  <c r="A108" i="14" a="1"/>
  <c r="A108" i="14" s="1"/>
  <c r="A109" i="13" a="1"/>
  <c r="A109" i="13" s="1"/>
  <c r="G108" i="14" l="1"/>
  <c r="C108" i="14"/>
  <c r="H108" i="14"/>
  <c r="D108" i="14"/>
  <c r="B108" i="14"/>
  <c r="F108" i="14"/>
  <c r="E108" i="14"/>
  <c r="A109" i="14" a="1"/>
  <c r="A109" i="14" s="1"/>
  <c r="A110" i="13" a="1"/>
  <c r="A110" i="13" s="1"/>
  <c r="F109" i="14" l="1"/>
  <c r="B109" i="14"/>
  <c r="H109" i="14"/>
  <c r="D109" i="14"/>
  <c r="G109" i="14"/>
  <c r="C109" i="14"/>
  <c r="E109" i="14"/>
  <c r="A110" i="14" a="1"/>
  <c r="A110" i="14" s="1"/>
  <c r="A111" i="13" a="1"/>
  <c r="A111" i="13" s="1"/>
  <c r="E110" i="14" l="1"/>
  <c r="H110" i="14"/>
  <c r="D110" i="14"/>
  <c r="G110" i="14"/>
  <c r="C110" i="14"/>
  <c r="F110" i="14"/>
  <c r="B110" i="14"/>
  <c r="A111" i="14" a="1"/>
  <c r="A111" i="14" s="1"/>
  <c r="A112" i="13" a="1"/>
  <c r="A112" i="13" s="1"/>
  <c r="H111" i="14" l="1"/>
  <c r="D111" i="14"/>
  <c r="G111" i="14"/>
  <c r="C111" i="14"/>
  <c r="F111" i="14"/>
  <c r="B111" i="14"/>
  <c r="E111" i="14"/>
  <c r="A112" i="14" a="1"/>
  <c r="A112" i="14" s="1"/>
  <c r="A113" i="13" a="1"/>
  <c r="A113" i="13" s="1"/>
  <c r="G112" i="14" l="1"/>
  <c r="C112" i="14"/>
  <c r="F112" i="14"/>
  <c r="B112" i="14"/>
  <c r="E112" i="14"/>
  <c r="H112" i="14"/>
  <c r="D112" i="14"/>
  <c r="A113" i="14" a="1"/>
  <c r="A113" i="14" s="1"/>
  <c r="A114" i="13" a="1"/>
  <c r="A114" i="13" s="1"/>
  <c r="F113" i="14" l="1"/>
  <c r="B113" i="14"/>
  <c r="E113" i="14"/>
  <c r="H113" i="14"/>
  <c r="D113" i="14"/>
  <c r="G113" i="14"/>
  <c r="C113" i="14"/>
  <c r="A114" i="14" a="1"/>
  <c r="A114" i="14" s="1"/>
  <c r="A115" i="13" a="1"/>
  <c r="A115" i="13" s="1"/>
  <c r="E114" i="14" l="1"/>
  <c r="H114" i="14"/>
  <c r="D114" i="14"/>
  <c r="G114" i="14"/>
  <c r="C114" i="14"/>
  <c r="F114" i="14"/>
  <c r="B114" i="14"/>
  <c r="A115" i="14" a="1"/>
  <c r="A115" i="14" s="1"/>
  <c r="A116" i="13" a="1"/>
  <c r="A116" i="13" s="1"/>
  <c r="H115" i="14" l="1"/>
  <c r="D115" i="14"/>
  <c r="G115" i="14"/>
  <c r="C115" i="14"/>
  <c r="F115" i="14"/>
  <c r="B115" i="14"/>
  <c r="E115" i="14"/>
  <c r="A116" i="14" a="1"/>
  <c r="A116" i="14" s="1"/>
  <c r="A117" i="13" a="1"/>
  <c r="A117" i="13" s="1"/>
  <c r="G116" i="14" l="1"/>
  <c r="C116" i="14"/>
  <c r="F116" i="14"/>
  <c r="B116" i="14"/>
  <c r="E116" i="14"/>
  <c r="H116" i="14"/>
  <c r="D116" i="14"/>
  <c r="A117" i="14" a="1"/>
  <c r="A117" i="14" s="1"/>
  <c r="A118" i="13" a="1"/>
  <c r="A118" i="13" s="1"/>
  <c r="F117" i="14" l="1"/>
  <c r="B117" i="14"/>
  <c r="E117" i="14"/>
  <c r="H117" i="14"/>
  <c r="D117" i="14"/>
  <c r="G117" i="14"/>
  <c r="C117" i="14"/>
  <c r="A118" i="14" a="1"/>
  <c r="A118" i="14" s="1"/>
  <c r="A119" i="13" a="1"/>
  <c r="A119" i="13" s="1"/>
  <c r="E118" i="14" l="1"/>
  <c r="H118" i="14"/>
  <c r="D118" i="14"/>
  <c r="G118" i="14"/>
  <c r="C118" i="14"/>
  <c r="F118" i="14"/>
  <c r="B118" i="14"/>
  <c r="A119" i="14" a="1"/>
  <c r="A119" i="14" s="1"/>
  <c r="A120" i="13" a="1"/>
  <c r="A120" i="13" s="1"/>
  <c r="H119" i="14" l="1"/>
  <c r="D119" i="14"/>
  <c r="G119" i="14"/>
  <c r="C119" i="14"/>
  <c r="F119" i="14"/>
  <c r="B119" i="14"/>
  <c r="E119" i="14"/>
  <c r="A120" i="14" a="1"/>
  <c r="A120" i="14" s="1"/>
  <c r="A121" i="13" a="1"/>
  <c r="A121" i="13" s="1"/>
  <c r="G120" i="14" l="1"/>
  <c r="C120" i="14"/>
  <c r="F120" i="14"/>
  <c r="B120" i="14"/>
  <c r="E120" i="14"/>
  <c r="H120" i="14"/>
  <c r="D120" i="14"/>
  <c r="A121" i="14" a="1"/>
  <c r="A121" i="14" s="1"/>
  <c r="A122" i="13" a="1"/>
  <c r="A122" i="13" s="1"/>
  <c r="F121" i="14" l="1"/>
  <c r="B121" i="14"/>
  <c r="E121" i="14"/>
  <c r="H121" i="14"/>
  <c r="D121" i="14"/>
  <c r="G121" i="14"/>
  <c r="C121" i="14"/>
  <c r="A122" i="14" a="1"/>
  <c r="A122" i="14" s="1"/>
  <c r="A123" i="13" a="1"/>
  <c r="A123" i="13" s="1"/>
  <c r="E122" i="14" l="1"/>
  <c r="H122" i="14"/>
  <c r="D122" i="14"/>
  <c r="G122" i="14"/>
  <c r="C122" i="14"/>
  <c r="F122" i="14"/>
  <c r="B122" i="14"/>
  <c r="A123" i="14" a="1"/>
  <c r="A123" i="14" s="1"/>
  <c r="A124" i="13" a="1"/>
  <c r="A124" i="13" s="1"/>
  <c r="H123" i="14" l="1"/>
  <c r="D123" i="14"/>
  <c r="G123" i="14"/>
  <c r="C123" i="14"/>
  <c r="F123" i="14"/>
  <c r="B123" i="14"/>
  <c r="E123" i="14"/>
  <c r="A124" i="14" a="1"/>
  <c r="A124" i="14" s="1"/>
  <c r="A125" i="13" a="1"/>
  <c r="A125" i="13" s="1"/>
  <c r="G124" i="14" l="1"/>
  <c r="C124" i="14"/>
  <c r="F124" i="14"/>
  <c r="B124" i="14"/>
  <c r="E124" i="14"/>
  <c r="H124" i="14"/>
  <c r="D124" i="14"/>
  <c r="A125" i="14" a="1"/>
  <c r="A125" i="14" s="1"/>
  <c r="A126" i="13" a="1"/>
  <c r="A126" i="13" s="1"/>
  <c r="F125" i="14" l="1"/>
  <c r="B125" i="14"/>
  <c r="E125" i="14"/>
  <c r="H125" i="14"/>
  <c r="D125" i="14"/>
  <c r="G125" i="14"/>
  <c r="C125" i="14"/>
  <c r="A126" i="14" a="1"/>
  <c r="A126" i="14" s="1"/>
  <c r="A127" i="13" a="1"/>
  <c r="A127" i="13" s="1"/>
  <c r="E126" i="14" l="1"/>
  <c r="H126" i="14"/>
  <c r="D126" i="14"/>
  <c r="G126" i="14"/>
  <c r="C126" i="14"/>
  <c r="F126" i="14"/>
  <c r="B126" i="14"/>
  <c r="A127" i="14" a="1"/>
  <c r="A127" i="14" s="1"/>
  <c r="A128" i="13" a="1"/>
  <c r="A128" i="13" s="1"/>
  <c r="H127" i="14" l="1"/>
  <c r="D127" i="14"/>
  <c r="G127" i="14"/>
  <c r="C127" i="14"/>
  <c r="F127" i="14"/>
  <c r="B127" i="14"/>
  <c r="E127" i="14"/>
  <c r="A128" i="14" a="1"/>
  <c r="A128" i="14" s="1"/>
  <c r="A129" i="13" a="1"/>
  <c r="A129" i="13" s="1"/>
  <c r="G128" i="14" l="1"/>
  <c r="C128" i="14"/>
  <c r="F128" i="14"/>
  <c r="B128" i="14"/>
  <c r="E128" i="14"/>
  <c r="H128" i="14"/>
  <c r="D128" i="14"/>
  <c r="A129" i="14" a="1"/>
  <c r="A129" i="14" s="1"/>
  <c r="A130" i="13" a="1"/>
  <c r="A130" i="13" s="1"/>
  <c r="F129" i="14" l="1"/>
  <c r="B129" i="14"/>
  <c r="E129" i="14"/>
  <c r="H129" i="14"/>
  <c r="D129" i="14"/>
  <c r="G129" i="14"/>
  <c r="C129" i="14"/>
  <c r="A130" i="14" a="1"/>
  <c r="A130" i="14" s="1"/>
  <c r="A131" i="13" a="1"/>
  <c r="A131" i="13" s="1"/>
  <c r="E130" i="14" l="1"/>
  <c r="H130" i="14"/>
  <c r="D130" i="14"/>
  <c r="G130" i="14"/>
  <c r="C130" i="14"/>
  <c r="F130" i="14"/>
  <c r="B130" i="14"/>
  <c r="A131" i="14" a="1"/>
  <c r="A131" i="14" s="1"/>
  <c r="A132" i="13" a="1"/>
  <c r="A132" i="13" s="1"/>
  <c r="H131" i="14" l="1"/>
  <c r="D131" i="14"/>
  <c r="G131" i="14"/>
  <c r="C131" i="14"/>
  <c r="F131" i="14"/>
  <c r="B131" i="14"/>
  <c r="E131" i="14"/>
  <c r="A132" i="14" a="1"/>
  <c r="A132" i="14" s="1"/>
  <c r="A133" i="13" a="1"/>
  <c r="A133" i="13" s="1"/>
  <c r="G132" i="14" l="1"/>
  <c r="C132" i="14"/>
  <c r="F132" i="14"/>
  <c r="B132" i="14"/>
  <c r="E132" i="14"/>
  <c r="H132" i="14"/>
  <c r="D132" i="14"/>
  <c r="A133" i="14" a="1"/>
  <c r="A133" i="14" s="1"/>
  <c r="A134" i="13" a="1"/>
  <c r="A134" i="13" s="1"/>
  <c r="F133" i="14" l="1"/>
  <c r="B133" i="14"/>
  <c r="E133" i="14"/>
  <c r="H133" i="14"/>
  <c r="D133" i="14"/>
  <c r="G133" i="14"/>
  <c r="C133" i="14"/>
  <c r="A134" i="14" a="1"/>
  <c r="A134" i="14" s="1"/>
  <c r="A135" i="13" a="1"/>
  <c r="A135" i="13" s="1"/>
  <c r="E134" i="14" l="1"/>
  <c r="H134" i="14"/>
  <c r="D134" i="14"/>
  <c r="G134" i="14"/>
  <c r="C134" i="14"/>
  <c r="F134" i="14"/>
  <c r="B134" i="14"/>
  <c r="A135" i="14" a="1"/>
  <c r="A135" i="14" s="1"/>
  <c r="A136" i="13" a="1"/>
  <c r="A136" i="13" s="1"/>
  <c r="H135" i="14" l="1"/>
  <c r="D135" i="14"/>
  <c r="G135" i="14"/>
  <c r="C135" i="14"/>
  <c r="F135" i="14"/>
  <c r="B135" i="14"/>
  <c r="E135" i="14"/>
  <c r="A136" i="14" a="1"/>
  <c r="A136" i="14" s="1"/>
  <c r="A137" i="13" a="1"/>
  <c r="A137" i="13" s="1"/>
  <c r="G136" i="14" l="1"/>
  <c r="C136" i="14"/>
  <c r="F136" i="14"/>
  <c r="B136" i="14"/>
  <c r="E136" i="14"/>
  <c r="H136" i="14"/>
  <c r="D136" i="14"/>
  <c r="A137" i="14" a="1"/>
  <c r="A137" i="14" s="1"/>
  <c r="A138" i="13" a="1"/>
  <c r="A138" i="13" s="1"/>
  <c r="F137" i="14" l="1"/>
  <c r="B137" i="14"/>
  <c r="E137" i="14"/>
  <c r="H137" i="14"/>
  <c r="D137" i="14"/>
  <c r="G137" i="14"/>
  <c r="C137" i="14"/>
  <c r="A138" i="14" a="1"/>
  <c r="A138" i="14" s="1"/>
  <c r="A139" i="13" a="1"/>
  <c r="A139" i="13" s="1"/>
  <c r="E138" i="14" l="1"/>
  <c r="H138" i="14"/>
  <c r="D138" i="14"/>
  <c r="G138" i="14"/>
  <c r="C138" i="14"/>
  <c r="F138" i="14"/>
  <c r="B138" i="14"/>
  <c r="A139" i="14" a="1"/>
  <c r="A139" i="14" s="1"/>
  <c r="A140" i="13" a="1"/>
  <c r="A140" i="13" s="1"/>
  <c r="H139" i="14" l="1"/>
  <c r="D139" i="14"/>
  <c r="G139" i="14"/>
  <c r="C139" i="14"/>
  <c r="F139" i="14"/>
  <c r="B139" i="14"/>
  <c r="E139" i="14"/>
  <c r="A140" i="14" a="1"/>
  <c r="A140" i="14" s="1"/>
  <c r="A141" i="13" a="1"/>
  <c r="A141" i="13" s="1"/>
  <c r="G140" i="14" l="1"/>
  <c r="C140" i="14"/>
  <c r="F140" i="14"/>
  <c r="B140" i="14"/>
  <c r="E140" i="14"/>
  <c r="H140" i="14"/>
  <c r="D140" i="14"/>
  <c r="A141" i="14" a="1"/>
  <c r="A141" i="14" s="1"/>
  <c r="A142" i="13" a="1"/>
  <c r="A142" i="13" s="1"/>
  <c r="F141" i="14" l="1"/>
  <c r="B141" i="14"/>
  <c r="E141" i="14"/>
  <c r="H141" i="14"/>
  <c r="D141" i="14"/>
  <c r="G141" i="14"/>
  <c r="C141" i="14"/>
  <c r="A142" i="14" a="1"/>
  <c r="A142" i="14" s="1"/>
  <c r="A143" i="13" a="1"/>
  <c r="A143" i="13" s="1"/>
  <c r="E142" i="14" l="1"/>
  <c r="H142" i="14"/>
  <c r="D142" i="14"/>
  <c r="G142" i="14"/>
  <c r="C142" i="14"/>
  <c r="F142" i="14"/>
  <c r="B142" i="14"/>
  <c r="A143" i="14" a="1"/>
  <c r="A143" i="14" s="1"/>
  <c r="A144" i="13" a="1"/>
  <c r="A144" i="13" s="1"/>
  <c r="H143" i="14" l="1"/>
  <c r="D143" i="14"/>
  <c r="G143" i="14"/>
  <c r="C143" i="14"/>
  <c r="F143" i="14"/>
  <c r="B143" i="14"/>
  <c r="E143" i="14"/>
  <c r="A144" i="14" a="1"/>
  <c r="A144" i="14" s="1"/>
  <c r="A145" i="13" a="1"/>
  <c r="A145" i="13" s="1"/>
  <c r="H144" i="14" l="1"/>
  <c r="D144" i="14"/>
  <c r="E144" i="14"/>
  <c r="C144" i="14"/>
  <c r="G144" i="14"/>
  <c r="B144" i="14"/>
  <c r="F144" i="14"/>
  <c r="A145" i="14" a="1"/>
  <c r="A145" i="14" s="1"/>
  <c r="A146" i="13" a="1"/>
  <c r="A146" i="13" s="1"/>
  <c r="H145" i="14" l="1"/>
  <c r="D145" i="14"/>
  <c r="G145" i="14"/>
  <c r="C145" i="14"/>
  <c r="B145" i="14"/>
  <c r="F145" i="14"/>
  <c r="E145" i="14"/>
  <c r="A146" i="14" a="1"/>
  <c r="A146" i="14" s="1"/>
  <c r="A147" i="13" a="1"/>
  <c r="A147" i="13" s="1"/>
  <c r="H146" i="14" l="1"/>
  <c r="D146" i="14"/>
  <c r="G146" i="14"/>
  <c r="C146" i="14"/>
  <c r="F146" i="14"/>
  <c r="B146" i="14"/>
  <c r="E146" i="14"/>
  <c r="A147" i="14" a="1"/>
  <c r="A147" i="14" s="1"/>
  <c r="A148" i="13" a="1"/>
  <c r="A148" i="13" s="1"/>
  <c r="H147" i="14" l="1"/>
  <c r="D147" i="14"/>
  <c r="G147" i="14"/>
  <c r="C147" i="14"/>
  <c r="F147" i="14"/>
  <c r="B147" i="14"/>
  <c r="E147" i="14"/>
  <c r="A148" i="14" a="1"/>
  <c r="A148" i="14" s="1"/>
  <c r="A149" i="13" a="1"/>
  <c r="A149" i="13" s="1"/>
  <c r="G148" i="14" l="1"/>
  <c r="C148" i="14"/>
  <c r="F148" i="14"/>
  <c r="B148" i="14"/>
  <c r="E148" i="14"/>
  <c r="H148" i="14"/>
  <c r="D148" i="14"/>
  <c r="A149" i="14" a="1"/>
  <c r="A149" i="14" s="1"/>
  <c r="A150" i="13" a="1"/>
  <c r="A150" i="13" s="1"/>
  <c r="F149" i="14" l="1"/>
  <c r="B149" i="14"/>
  <c r="E149" i="14"/>
  <c r="H149" i="14"/>
  <c r="D149" i="14"/>
  <c r="G149" i="14"/>
  <c r="C149" i="14"/>
  <c r="A150" i="14" a="1"/>
  <c r="A150" i="14" s="1"/>
  <c r="A151" i="13" a="1"/>
  <c r="A151" i="13" s="1"/>
  <c r="E150" i="14" l="1"/>
  <c r="H150" i="14"/>
  <c r="D150" i="14"/>
  <c r="G150" i="14"/>
  <c r="C150" i="14"/>
  <c r="F150" i="14"/>
  <c r="B150" i="14"/>
  <c r="A151" i="14" a="1"/>
  <c r="A151" i="14" s="1"/>
  <c r="A152" i="13" a="1"/>
  <c r="A152" i="13" s="1"/>
  <c r="H151" i="14" l="1"/>
  <c r="D151" i="14"/>
  <c r="G151" i="14"/>
  <c r="C151" i="14"/>
  <c r="F151" i="14"/>
  <c r="B151" i="14"/>
  <c r="E151" i="14"/>
  <c r="A152" i="14" a="1"/>
  <c r="A152" i="14" s="1"/>
  <c r="A153" i="13" a="1"/>
  <c r="A153" i="13" s="1"/>
  <c r="G152" i="14" l="1"/>
  <c r="C152" i="14"/>
  <c r="F152" i="14"/>
  <c r="B152" i="14"/>
  <c r="E152" i="14"/>
  <c r="H152" i="14"/>
  <c r="D152" i="14"/>
  <c r="A153" i="14" a="1"/>
  <c r="A153" i="14" s="1"/>
  <c r="A154" i="13" a="1"/>
  <c r="A154" i="13" s="1"/>
  <c r="F153" i="14" l="1"/>
  <c r="B153" i="14"/>
  <c r="E153" i="14"/>
  <c r="H153" i="14"/>
  <c r="D153" i="14"/>
  <c r="G153" i="14"/>
  <c r="C153" i="14"/>
  <c r="A154" i="14" a="1"/>
  <c r="A154" i="14" s="1"/>
  <c r="A155" i="13" a="1"/>
  <c r="A155" i="13" s="1"/>
  <c r="E154" i="14" l="1"/>
  <c r="H154" i="14"/>
  <c r="D154" i="14"/>
  <c r="G154" i="14"/>
  <c r="C154" i="14"/>
  <c r="F154" i="14"/>
  <c r="B154" i="14"/>
  <c r="A155" i="14" a="1"/>
  <c r="A155" i="14" s="1"/>
  <c r="A156" i="13" a="1"/>
  <c r="A156" i="13" s="1"/>
  <c r="H155" i="14" l="1"/>
  <c r="D155" i="14"/>
  <c r="G155" i="14"/>
  <c r="C155" i="14"/>
  <c r="F155" i="14"/>
  <c r="B155" i="14"/>
  <c r="E155" i="14"/>
  <c r="A156" i="14" a="1"/>
  <c r="A156" i="14" s="1"/>
  <c r="A157" i="13" a="1"/>
  <c r="A157" i="13" s="1"/>
  <c r="G156" i="14" l="1"/>
  <c r="C156" i="14"/>
  <c r="F156" i="14"/>
  <c r="B156" i="14"/>
  <c r="E156" i="14"/>
  <c r="H156" i="14"/>
  <c r="D156" i="14"/>
  <c r="A157" i="14" a="1"/>
  <c r="A157" i="14" s="1"/>
  <c r="A158" i="13" a="1"/>
  <c r="A158" i="13" s="1"/>
  <c r="F157" i="14" l="1"/>
  <c r="B157" i="14"/>
  <c r="E157" i="14"/>
  <c r="H157" i="14"/>
  <c r="D157" i="14"/>
  <c r="G157" i="14"/>
  <c r="C157" i="14"/>
  <c r="A158" i="14" a="1"/>
  <c r="A158" i="14" s="1"/>
  <c r="A159" i="13" a="1"/>
  <c r="A159" i="13" s="1"/>
  <c r="E158" i="14" l="1"/>
  <c r="H158" i="14"/>
  <c r="D158" i="14"/>
  <c r="G158" i="14"/>
  <c r="C158" i="14"/>
  <c r="F158" i="14"/>
  <c r="B158" i="14"/>
  <c r="A159" i="14" a="1"/>
  <c r="A159" i="14" s="1"/>
  <c r="A160" i="13" a="1"/>
  <c r="A160" i="13" s="1"/>
  <c r="H159" i="14" l="1"/>
  <c r="D159" i="14"/>
  <c r="G159" i="14"/>
  <c r="C159" i="14"/>
  <c r="F159" i="14"/>
  <c r="B159" i="14"/>
  <c r="E159" i="14"/>
  <c r="A160" i="14" a="1"/>
  <c r="A160" i="14" s="1"/>
  <c r="A161" i="13" a="1"/>
  <c r="A161" i="13" s="1"/>
  <c r="G160" i="14" l="1"/>
  <c r="C160" i="14"/>
  <c r="F160" i="14"/>
  <c r="B160" i="14"/>
  <c r="E160" i="14"/>
  <c r="H160" i="14"/>
  <c r="D160" i="14"/>
  <c r="A161" i="14" a="1"/>
  <c r="A161" i="14" s="1"/>
  <c r="A162" i="13" a="1"/>
  <c r="A162" i="13" s="1"/>
  <c r="F161" i="14" l="1"/>
  <c r="B161" i="14"/>
  <c r="E161" i="14"/>
  <c r="H161" i="14"/>
  <c r="D161" i="14"/>
  <c r="G161" i="14"/>
  <c r="C161" i="14"/>
  <c r="A162" i="14" a="1"/>
  <c r="A162" i="14" s="1"/>
  <c r="A163" i="13" a="1"/>
  <c r="A163" i="13" s="1"/>
  <c r="E162" i="14" l="1"/>
  <c r="H162" i="14"/>
  <c r="D162" i="14"/>
  <c r="G162" i="14"/>
  <c r="C162" i="14"/>
  <c r="F162" i="14"/>
  <c r="B162" i="14"/>
  <c r="A163" i="14" a="1"/>
  <c r="A163" i="14" s="1"/>
  <c r="A164" i="13" a="1"/>
  <c r="A164" i="13" s="1"/>
  <c r="H163" i="14" l="1"/>
  <c r="D163" i="14"/>
  <c r="G163" i="14"/>
  <c r="C163" i="14"/>
  <c r="F163" i="14"/>
  <c r="B163" i="14"/>
  <c r="E163" i="14"/>
  <c r="A164" i="14" a="1"/>
  <c r="A164" i="14" s="1"/>
  <c r="A165" i="13" a="1"/>
  <c r="A165" i="13" s="1"/>
  <c r="G164" i="14" l="1"/>
  <c r="C164" i="14"/>
  <c r="F164" i="14"/>
  <c r="B164" i="14"/>
  <c r="E164" i="14"/>
  <c r="H164" i="14"/>
  <c r="D164" i="14"/>
  <c r="A165" i="14" a="1"/>
  <c r="A165" i="14" s="1"/>
  <c r="A166" i="13" a="1"/>
  <c r="A166" i="13" s="1"/>
  <c r="F165" i="14" l="1"/>
  <c r="B165" i="14"/>
  <c r="E165" i="14"/>
  <c r="H165" i="14"/>
  <c r="D165" i="14"/>
  <c r="G165" i="14"/>
  <c r="C165" i="14"/>
  <c r="A166" i="14" a="1"/>
  <c r="A166" i="14" s="1"/>
  <c r="A167" i="13" a="1"/>
  <c r="A167" i="13" s="1"/>
  <c r="E166" i="14" l="1"/>
  <c r="H166" i="14"/>
  <c r="D166" i="14"/>
  <c r="G166" i="14"/>
  <c r="C166" i="14"/>
  <c r="F166" i="14"/>
  <c r="B166" i="14"/>
  <c r="A167" i="14" a="1"/>
  <c r="A167" i="14" s="1"/>
  <c r="A168" i="13" a="1"/>
  <c r="A168" i="13" s="1"/>
  <c r="H167" i="14" l="1"/>
  <c r="D167" i="14"/>
  <c r="G167" i="14"/>
  <c r="C167" i="14"/>
  <c r="F167" i="14"/>
  <c r="B167" i="14"/>
  <c r="E167" i="14"/>
  <c r="A168" i="14" a="1"/>
  <c r="A168" i="14" s="1"/>
  <c r="A169" i="13" a="1"/>
  <c r="A169" i="13" s="1"/>
  <c r="G168" i="14" l="1"/>
  <c r="C168" i="14"/>
  <c r="F168" i="14"/>
  <c r="B168" i="14"/>
  <c r="E168" i="14"/>
  <c r="H168" i="14"/>
  <c r="D168" i="14"/>
  <c r="A169" i="14" a="1"/>
  <c r="A169" i="14" s="1"/>
  <c r="A170" i="13" a="1"/>
  <c r="A170" i="13" s="1"/>
  <c r="F169" i="14" l="1"/>
  <c r="B169" i="14"/>
  <c r="E169" i="14"/>
  <c r="H169" i="14"/>
  <c r="D169" i="14"/>
  <c r="G169" i="14"/>
  <c r="C169" i="14"/>
  <c r="A170" i="14" a="1"/>
  <c r="A170" i="14" s="1"/>
  <c r="A171" i="13" a="1"/>
  <c r="A171" i="13" s="1"/>
  <c r="E170" i="14" l="1"/>
  <c r="H170" i="14"/>
  <c r="D170" i="14"/>
  <c r="G170" i="14"/>
  <c r="C170" i="14"/>
  <c r="F170" i="14"/>
  <c r="B170" i="14"/>
  <c r="A171" i="14" a="1"/>
  <c r="A171" i="14" s="1"/>
  <c r="A172" i="13" a="1"/>
  <c r="A172" i="13" s="1"/>
  <c r="H171" i="14" l="1"/>
  <c r="D171" i="14"/>
  <c r="G171" i="14"/>
  <c r="C171" i="14"/>
  <c r="F171" i="14"/>
  <c r="B171" i="14"/>
  <c r="E171" i="14"/>
  <c r="A172" i="14" a="1"/>
  <c r="A172" i="14" s="1"/>
  <c r="A173" i="13" a="1"/>
  <c r="A173" i="13" s="1"/>
  <c r="G172" i="14" l="1"/>
  <c r="C172" i="14"/>
  <c r="F172" i="14"/>
  <c r="B172" i="14"/>
  <c r="E172" i="14"/>
  <c r="H172" i="14"/>
  <c r="D172" i="14"/>
  <c r="A173" i="14" a="1"/>
  <c r="A173" i="14" s="1"/>
  <c r="A174" i="13" a="1"/>
  <c r="A174" i="13" s="1"/>
  <c r="F173" i="14" l="1"/>
  <c r="B173" i="14"/>
  <c r="E173" i="14"/>
  <c r="H173" i="14"/>
  <c r="D173" i="14"/>
  <c r="G173" i="14"/>
  <c r="C173" i="14"/>
  <c r="A174" i="14" a="1"/>
  <c r="A174" i="14" s="1"/>
  <c r="A175" i="13" a="1"/>
  <c r="A175" i="13" s="1"/>
  <c r="E174" i="14" l="1"/>
  <c r="H174" i="14"/>
  <c r="D174" i="14"/>
  <c r="G174" i="14"/>
  <c r="C174" i="14"/>
  <c r="F174" i="14"/>
  <c r="B174" i="14"/>
  <c r="A175" i="14" a="1"/>
  <c r="A175" i="14" s="1"/>
  <c r="A176" i="13" a="1"/>
  <c r="A176" i="13" s="1"/>
  <c r="H175" i="14" l="1"/>
  <c r="D175" i="14"/>
  <c r="G175" i="14"/>
  <c r="C175" i="14"/>
  <c r="F175" i="14"/>
  <c r="B175" i="14"/>
  <c r="E175" i="14"/>
  <c r="A176" i="14" a="1"/>
  <c r="A176" i="14" s="1"/>
  <c r="A177" i="13" a="1"/>
  <c r="A177" i="13" s="1"/>
  <c r="G176" i="14" l="1"/>
  <c r="C176" i="14"/>
  <c r="F176" i="14"/>
  <c r="B176" i="14"/>
  <c r="E176" i="14"/>
  <c r="H176" i="14"/>
  <c r="D176" i="14"/>
  <c r="A177" i="14" a="1"/>
  <c r="A177" i="14" s="1"/>
  <c r="A178" i="13" a="1"/>
  <c r="A178" i="13" s="1"/>
  <c r="F177" i="14" l="1"/>
  <c r="B177" i="14"/>
  <c r="E177" i="14"/>
  <c r="H177" i="14"/>
  <c r="D177" i="14"/>
  <c r="G177" i="14"/>
  <c r="C177" i="14"/>
  <c r="A178" i="14" a="1"/>
  <c r="A178" i="14" s="1"/>
  <c r="A179" i="13" a="1"/>
  <c r="A179" i="13" s="1"/>
  <c r="E178" i="14" l="1"/>
  <c r="H178" i="14"/>
  <c r="D178" i="14"/>
  <c r="G178" i="14"/>
  <c r="C178" i="14"/>
  <c r="F178" i="14"/>
  <c r="B178" i="14"/>
  <c r="A179" i="14" a="1"/>
  <c r="A179" i="14" s="1"/>
  <c r="A180" i="13" a="1"/>
  <c r="A180" i="13" s="1"/>
  <c r="H179" i="14" l="1"/>
  <c r="D179" i="14"/>
  <c r="G179" i="14"/>
  <c r="C179" i="14"/>
  <c r="F179" i="14"/>
  <c r="B179" i="14"/>
  <c r="E179" i="14"/>
  <c r="A180" i="14" a="1"/>
  <c r="A180" i="14" s="1"/>
  <c r="A181" i="13" a="1"/>
  <c r="A181" i="13" s="1"/>
  <c r="G180" i="14" l="1"/>
  <c r="C180" i="14"/>
  <c r="F180" i="14"/>
  <c r="B180" i="14"/>
  <c r="E180" i="14"/>
  <c r="H180" i="14"/>
  <c r="D180" i="14"/>
  <c r="A181" i="14" a="1"/>
  <c r="A181" i="14" s="1"/>
  <c r="A182" i="13" a="1"/>
  <c r="A182" i="13" s="1"/>
  <c r="H181" i="14" l="1"/>
  <c r="F181" i="14"/>
  <c r="B181" i="14"/>
  <c r="E181" i="14"/>
  <c r="D181" i="14"/>
  <c r="G181" i="14"/>
  <c r="C181" i="14"/>
  <c r="A182" i="14" a="1"/>
  <c r="A182" i="14" s="1"/>
  <c r="A183" i="13" a="1"/>
  <c r="A183" i="13" s="1"/>
  <c r="H182" i="14" l="1"/>
  <c r="D182" i="14"/>
  <c r="G182" i="14"/>
  <c r="C182" i="14"/>
  <c r="E182" i="14"/>
  <c r="B182" i="14"/>
  <c r="F182" i="14"/>
  <c r="A183" i="14" a="1"/>
  <c r="A183" i="14" s="1"/>
  <c r="A184" i="13" a="1"/>
  <c r="A184" i="13" s="1"/>
  <c r="H183" i="14" l="1"/>
  <c r="D183" i="14"/>
  <c r="G183" i="14"/>
  <c r="C183" i="14"/>
  <c r="F183" i="14"/>
  <c r="B183" i="14"/>
  <c r="E183" i="14"/>
  <c r="A184" i="14" a="1"/>
  <c r="A184" i="14" s="1"/>
  <c r="A185" i="13" a="1"/>
  <c r="A185" i="13" s="1"/>
  <c r="G184" i="14" l="1"/>
  <c r="C184" i="14"/>
  <c r="F184" i="14"/>
  <c r="B184" i="14"/>
  <c r="E184" i="14"/>
  <c r="H184" i="14"/>
  <c r="D184" i="14"/>
  <c r="A185" i="14" a="1"/>
  <c r="A185" i="14" s="1"/>
  <c r="A186" i="13" a="1"/>
  <c r="A186" i="13" s="1"/>
  <c r="F185" i="14" l="1"/>
  <c r="B185" i="14"/>
  <c r="E185" i="14"/>
  <c r="H185" i="14"/>
  <c r="D185" i="14"/>
  <c r="G185" i="14"/>
  <c r="C185" i="14"/>
  <c r="A186" i="14" a="1"/>
  <c r="A186" i="14" s="1"/>
  <c r="A187" i="13" a="1"/>
  <c r="A187" i="13" s="1"/>
  <c r="E186" i="14" l="1"/>
  <c r="H186" i="14"/>
  <c r="D186" i="14"/>
  <c r="G186" i="14"/>
  <c r="C186" i="14"/>
  <c r="F186" i="14"/>
  <c r="B186" i="14"/>
  <c r="A187" i="14" a="1"/>
  <c r="A187" i="14" s="1"/>
  <c r="A188" i="13" a="1"/>
  <c r="A188" i="13" s="1"/>
  <c r="H187" i="14" l="1"/>
  <c r="D187" i="14"/>
  <c r="G187" i="14"/>
  <c r="C187" i="14"/>
  <c r="F187" i="14"/>
  <c r="B187" i="14"/>
  <c r="E187" i="14"/>
  <c r="A188" i="14" a="1"/>
  <c r="A188" i="14" s="1"/>
  <c r="A189" i="13" a="1"/>
  <c r="A189" i="13" s="1"/>
  <c r="H188" i="14" l="1"/>
  <c r="D188" i="14"/>
  <c r="G188" i="14"/>
  <c r="C188" i="14"/>
  <c r="F188" i="14"/>
  <c r="B188" i="14"/>
  <c r="E188" i="14"/>
  <c r="A189" i="14" a="1"/>
  <c r="A189" i="14" s="1"/>
  <c r="A190" i="13" a="1"/>
  <c r="A190" i="13" s="1"/>
  <c r="G189" i="14" l="1"/>
  <c r="C189" i="14"/>
  <c r="F189" i="14"/>
  <c r="B189" i="14"/>
  <c r="E189" i="14"/>
  <c r="H189" i="14"/>
  <c r="D189" i="14"/>
  <c r="A190" i="14" a="1"/>
  <c r="A190" i="14" s="1"/>
  <c r="A191" i="13" a="1"/>
  <c r="A191" i="13" s="1"/>
  <c r="F190" i="14" l="1"/>
  <c r="B190" i="14"/>
  <c r="E190" i="14"/>
  <c r="H190" i="14"/>
  <c r="D190" i="14"/>
  <c r="G190" i="14"/>
  <c r="C190" i="14"/>
  <c r="A191" i="14" a="1"/>
  <c r="A191" i="14" s="1"/>
  <c r="C191" i="13"/>
  <c r="B191" i="13"/>
  <c r="D191" i="13"/>
  <c r="A192" i="13" a="1"/>
  <c r="A192" i="13" s="1"/>
  <c r="E191" i="14" l="1"/>
  <c r="H191" i="14"/>
  <c r="D191" i="14"/>
  <c r="G191" i="14"/>
  <c r="C191" i="14"/>
  <c r="F191" i="14"/>
  <c r="B191" i="14"/>
  <c r="A192" i="14" a="1"/>
  <c r="A192" i="14" s="1"/>
  <c r="B192" i="13"/>
  <c r="D192" i="13"/>
  <c r="C192" i="13"/>
  <c r="A193" i="13" a="1"/>
  <c r="A193" i="13" s="1"/>
  <c r="H192" i="14" l="1"/>
  <c r="D192" i="14"/>
  <c r="G192" i="14"/>
  <c r="C192" i="14"/>
  <c r="F192" i="14"/>
  <c r="B192" i="14"/>
  <c r="E192" i="14"/>
  <c r="A193" i="14" a="1"/>
  <c r="A193" i="14" s="1"/>
  <c r="D193" i="13"/>
  <c r="C193" i="13"/>
  <c r="B193" i="13"/>
  <c r="A194" i="13" a="1"/>
  <c r="A194" i="13" s="1"/>
  <c r="G193" i="14" l="1"/>
  <c r="C193" i="14"/>
  <c r="F193" i="14"/>
  <c r="B193" i="14"/>
  <c r="E193" i="14"/>
  <c r="H193" i="14"/>
  <c r="D193" i="14"/>
  <c r="A194" i="14" a="1"/>
  <c r="A194" i="14" s="1"/>
  <c r="D194" i="13"/>
  <c r="C194" i="13"/>
  <c r="B194" i="13"/>
  <c r="A195" i="13" a="1"/>
  <c r="A195" i="13" s="1"/>
  <c r="F194" i="14" l="1"/>
  <c r="B194" i="14"/>
  <c r="E194" i="14"/>
  <c r="H194" i="14"/>
  <c r="D194" i="14"/>
  <c r="G194" i="14"/>
  <c r="C194" i="14"/>
  <c r="A195" i="14" a="1"/>
  <c r="A195" i="14" s="1"/>
  <c r="C195" i="13"/>
  <c r="B195" i="13"/>
  <c r="D195" i="13"/>
  <c r="A196" i="13" a="1"/>
  <c r="A196" i="13" s="1"/>
  <c r="E195" i="14" l="1"/>
  <c r="H195" i="14"/>
  <c r="D195" i="14"/>
  <c r="G195" i="14"/>
  <c r="C195" i="14"/>
  <c r="F195" i="14"/>
  <c r="B195" i="14"/>
  <c r="A196" i="14" a="1"/>
  <c r="A196" i="14" s="1"/>
  <c r="B196" i="13"/>
  <c r="D196" i="13"/>
  <c r="C196" i="13"/>
  <c r="A197" i="13" a="1"/>
  <c r="A197" i="13" s="1"/>
  <c r="H196" i="14" l="1"/>
  <c r="D196" i="14"/>
  <c r="G196" i="14"/>
  <c r="C196" i="14"/>
  <c r="F196" i="14"/>
  <c r="B196" i="14"/>
  <c r="E196" i="14"/>
  <c r="A197" i="14" a="1"/>
  <c r="A197" i="14" s="1"/>
  <c r="D197" i="13"/>
  <c r="C197" i="13"/>
  <c r="B197" i="13"/>
  <c r="A198" i="13" a="1"/>
  <c r="A198" i="13" s="1"/>
  <c r="G197" i="14" l="1"/>
  <c r="C197" i="14"/>
  <c r="F197" i="14"/>
  <c r="B197" i="14"/>
  <c r="E197" i="14"/>
  <c r="H197" i="14"/>
  <c r="D197" i="14"/>
  <c r="A198" i="14" a="1"/>
  <c r="A198" i="14" s="1"/>
  <c r="D198" i="13"/>
  <c r="C198" i="13"/>
  <c r="B198" i="13"/>
  <c r="A199" i="13" a="1"/>
  <c r="A199" i="13" s="1"/>
  <c r="F198" i="14" l="1"/>
  <c r="B198" i="14"/>
  <c r="E198" i="14"/>
  <c r="H198" i="14"/>
  <c r="D198" i="14"/>
  <c r="G198" i="14"/>
  <c r="C198" i="14"/>
  <c r="A199" i="14" a="1"/>
  <c r="A199" i="14" s="1"/>
  <c r="C199" i="13"/>
  <c r="B199" i="13"/>
  <c r="D199" i="13"/>
  <c r="A200" i="13" a="1"/>
  <c r="A200" i="13" s="1"/>
  <c r="E199" i="14" l="1"/>
  <c r="H199" i="14"/>
  <c r="D199" i="14"/>
  <c r="G199" i="14"/>
  <c r="C199" i="14"/>
  <c r="F199" i="14"/>
  <c r="B199" i="14"/>
  <c r="A200" i="14" a="1"/>
  <c r="A200" i="14" s="1"/>
  <c r="B200" i="13"/>
  <c r="D200" i="13"/>
  <c r="C200" i="13"/>
  <c r="A201" i="13" a="1"/>
  <c r="A201" i="13" s="1"/>
  <c r="H200" i="14" l="1"/>
  <c r="D200" i="14"/>
  <c r="G200" i="14"/>
  <c r="C200" i="14"/>
  <c r="F200" i="14"/>
  <c r="B200" i="14"/>
  <c r="E200" i="14"/>
  <c r="A201" i="14" a="1"/>
  <c r="A201" i="14" s="1"/>
  <c r="D201" i="13"/>
  <c r="C201" i="13"/>
  <c r="B201" i="13"/>
  <c r="A202" i="13" a="1"/>
  <c r="A202" i="13" s="1"/>
  <c r="G201" i="14" l="1"/>
  <c r="C201" i="14"/>
  <c r="F201" i="14"/>
  <c r="B201" i="14"/>
  <c r="E201" i="14"/>
  <c r="H201" i="14"/>
  <c r="D201" i="14"/>
  <c r="A202" i="14" a="1"/>
  <c r="A202" i="14" s="1"/>
  <c r="D202" i="13"/>
  <c r="C202" i="13"/>
  <c r="B202" i="13"/>
  <c r="A203" i="13" a="1"/>
  <c r="A203" i="13" s="1"/>
  <c r="F202" i="14" l="1"/>
  <c r="B202" i="14"/>
  <c r="E202" i="14"/>
  <c r="H202" i="14"/>
  <c r="D202" i="14"/>
  <c r="G202" i="14"/>
  <c r="C202" i="14"/>
  <c r="A203" i="14" a="1"/>
  <c r="A203" i="14" s="1"/>
  <c r="C203" i="13"/>
  <c r="B203" i="13"/>
  <c r="D203" i="13"/>
  <c r="A204" i="13" a="1"/>
  <c r="A204" i="13" s="1"/>
  <c r="E203" i="14" l="1"/>
  <c r="H203" i="14"/>
  <c r="D203" i="14"/>
  <c r="G203" i="14"/>
  <c r="C203" i="14"/>
  <c r="F203" i="14"/>
  <c r="B203" i="14"/>
  <c r="A204" i="14" a="1"/>
  <c r="A204" i="14" s="1"/>
  <c r="B204" i="13"/>
  <c r="D204" i="13"/>
  <c r="C204" i="13"/>
  <c r="A205" i="13" a="1"/>
  <c r="A205" i="13" s="1"/>
  <c r="H204" i="14" l="1"/>
  <c r="D204" i="14"/>
  <c r="G204" i="14"/>
  <c r="C204" i="14"/>
  <c r="F204" i="14"/>
  <c r="B204" i="14"/>
  <c r="E204" i="14"/>
  <c r="A205" i="14" a="1"/>
  <c r="A205" i="14" s="1"/>
  <c r="D205" i="13"/>
  <c r="C205" i="13"/>
  <c r="B205" i="13"/>
  <c r="A206" i="13" a="1"/>
  <c r="A206" i="13" s="1"/>
  <c r="G205" i="14" l="1"/>
  <c r="C205" i="14"/>
  <c r="F205" i="14"/>
  <c r="B205" i="14"/>
  <c r="E205" i="14"/>
  <c r="H205" i="14"/>
  <c r="D205" i="14"/>
  <c r="A206" i="14" a="1"/>
  <c r="A206" i="14" s="1"/>
  <c r="D206" i="13"/>
  <c r="C206" i="13"/>
  <c r="B206" i="13"/>
  <c r="A207" i="13" a="1"/>
  <c r="A207" i="13" s="1"/>
  <c r="F206" i="14" l="1"/>
  <c r="B206" i="14"/>
  <c r="E206" i="14"/>
  <c r="H206" i="14"/>
  <c r="D206" i="14"/>
  <c r="G206" i="14"/>
  <c r="C206" i="14"/>
  <c r="A207" i="14" a="1"/>
  <c r="A207" i="14" s="1"/>
  <c r="C207" i="13"/>
  <c r="B207" i="13"/>
  <c r="D207" i="13"/>
  <c r="A208" i="13" a="1"/>
  <c r="A208" i="13" s="1"/>
  <c r="E207" i="14" l="1"/>
  <c r="H207" i="14"/>
  <c r="D207" i="14"/>
  <c r="G207" i="14"/>
  <c r="C207" i="14"/>
  <c r="F207" i="14"/>
  <c r="B207" i="14"/>
  <c r="A208" i="14" a="1"/>
  <c r="A208" i="14" s="1"/>
  <c r="B208" i="13"/>
  <c r="D208" i="13"/>
  <c r="C208" i="13"/>
  <c r="A209" i="13" a="1"/>
  <c r="A209" i="13" s="1"/>
  <c r="H208" i="14" l="1"/>
  <c r="D208" i="14"/>
  <c r="G208" i="14"/>
  <c r="C208" i="14"/>
  <c r="F208" i="14"/>
  <c r="B208" i="14"/>
  <c r="E208" i="14"/>
  <c r="A209" i="14" a="1"/>
  <c r="A209" i="14" s="1"/>
  <c r="D209" i="13"/>
  <c r="C209" i="13"/>
  <c r="B209" i="13"/>
  <c r="A210" i="13" a="1"/>
  <c r="A210" i="13" s="1"/>
  <c r="G209" i="14" l="1"/>
  <c r="C209" i="14"/>
  <c r="F209" i="14"/>
  <c r="B209" i="14"/>
  <c r="E209" i="14"/>
  <c r="H209" i="14"/>
  <c r="D209" i="14"/>
  <c r="A210" i="14" a="1"/>
  <c r="A210" i="14" s="1"/>
  <c r="D210" i="13"/>
  <c r="C210" i="13"/>
  <c r="B210" i="13"/>
  <c r="A211" i="13" a="1"/>
  <c r="A211" i="13" s="1"/>
  <c r="F210" i="14" l="1"/>
  <c r="B210" i="14"/>
  <c r="E210" i="14"/>
  <c r="H210" i="14"/>
  <c r="D210" i="14"/>
  <c r="G210" i="14"/>
  <c r="C210" i="14"/>
  <c r="A211" i="14" a="1"/>
  <c r="A211" i="14" s="1"/>
  <c r="C211" i="13"/>
  <c r="B211" i="13"/>
  <c r="D211" i="13"/>
  <c r="A212" i="13" a="1"/>
  <c r="A212" i="13" s="1"/>
  <c r="E211" i="14" l="1"/>
  <c r="H211" i="14"/>
  <c r="D211" i="14"/>
  <c r="G211" i="14"/>
  <c r="C211" i="14"/>
  <c r="F211" i="14"/>
  <c r="B211" i="14"/>
  <c r="A212" i="14" a="1"/>
  <c r="A212" i="14" s="1"/>
  <c r="B212" i="13"/>
  <c r="D212" i="13"/>
  <c r="C212" i="13"/>
  <c r="A213" i="13" a="1"/>
  <c r="A213" i="13" s="1"/>
  <c r="H212" i="14" l="1"/>
  <c r="D212" i="14"/>
  <c r="G212" i="14"/>
  <c r="C212" i="14"/>
  <c r="F212" i="14"/>
  <c r="B212" i="14"/>
  <c r="E212" i="14"/>
  <c r="A213" i="14" a="1"/>
  <c r="A213" i="14" s="1"/>
  <c r="D213" i="13"/>
  <c r="C213" i="13"/>
  <c r="B213" i="13"/>
  <c r="A214" i="13" a="1"/>
  <c r="A214" i="13" s="1"/>
  <c r="G213" i="14" l="1"/>
  <c r="C213" i="14"/>
  <c r="F213" i="14"/>
  <c r="B213" i="14"/>
  <c r="E213" i="14"/>
  <c r="H213" i="14"/>
  <c r="D213" i="14"/>
  <c r="A214" i="14" a="1"/>
  <c r="A214" i="14" s="1"/>
  <c r="D214" i="13"/>
  <c r="C214" i="13"/>
  <c r="B214" i="13"/>
  <c r="A215" i="13" a="1"/>
  <c r="A215" i="13" s="1"/>
  <c r="F214" i="14" l="1"/>
  <c r="B214" i="14"/>
  <c r="E214" i="14"/>
  <c r="H214" i="14"/>
  <c r="D214" i="14"/>
  <c r="G214" i="14"/>
  <c r="C214" i="14"/>
  <c r="A215" i="14" a="1"/>
  <c r="A215" i="14" s="1"/>
  <c r="C215" i="13"/>
  <c r="B215" i="13"/>
  <c r="D215" i="13"/>
  <c r="A216" i="13" a="1"/>
  <c r="A216" i="13" s="1"/>
  <c r="E215" i="14" l="1"/>
  <c r="H215" i="14"/>
  <c r="D215" i="14"/>
  <c r="G215" i="14"/>
  <c r="C215" i="14"/>
  <c r="F215" i="14"/>
  <c r="B215" i="14"/>
  <c r="A216" i="14" a="1"/>
  <c r="A216" i="14" s="1"/>
  <c r="B216" i="13"/>
  <c r="D216" i="13"/>
  <c r="C216" i="13"/>
  <c r="A217" i="13" a="1"/>
  <c r="A217" i="13" s="1"/>
  <c r="H216" i="14" l="1"/>
  <c r="D216" i="14"/>
  <c r="G216" i="14"/>
  <c r="C216" i="14"/>
  <c r="F216" i="14"/>
  <c r="B216" i="14"/>
  <c r="E216" i="14"/>
  <c r="A217" i="14" a="1"/>
  <c r="A217" i="14" s="1"/>
  <c r="D217" i="13"/>
  <c r="C217" i="13"/>
  <c r="B217" i="13"/>
  <c r="A218" i="13" a="1"/>
  <c r="A218" i="13" s="1"/>
  <c r="G217" i="14" l="1"/>
  <c r="C217" i="14"/>
  <c r="D217" i="14"/>
  <c r="H217" i="14"/>
  <c r="B217" i="14"/>
  <c r="F217" i="14"/>
  <c r="E217" i="14"/>
  <c r="A218" i="14" a="1"/>
  <c r="A218" i="14" s="1"/>
  <c r="C218" i="13"/>
  <c r="B218" i="13"/>
  <c r="D218" i="13"/>
  <c r="A219" i="13" a="1"/>
  <c r="A219" i="13" s="1"/>
  <c r="F218" i="14" l="1"/>
  <c r="B218" i="14"/>
  <c r="E218" i="14"/>
  <c r="D218" i="14"/>
  <c r="H218" i="14"/>
  <c r="C218" i="14"/>
  <c r="G218" i="14"/>
  <c r="A219" i="14" a="1"/>
  <c r="A219" i="14" s="1"/>
  <c r="B219" i="13"/>
  <c r="D219" i="13"/>
  <c r="C219" i="13"/>
  <c r="A220" i="13" a="1"/>
  <c r="A220" i="13" s="1"/>
  <c r="E219" i="14" l="1"/>
  <c r="H219" i="14"/>
  <c r="D219" i="14"/>
  <c r="C219" i="14"/>
  <c r="B219" i="14"/>
  <c r="G219" i="14"/>
  <c r="F219" i="14"/>
  <c r="A220" i="14" a="1"/>
  <c r="A220" i="14" s="1"/>
  <c r="D220" i="13"/>
  <c r="C220" i="13"/>
  <c r="B220" i="13"/>
  <c r="A221" i="13" a="1"/>
  <c r="A221" i="13" s="1"/>
  <c r="H220" i="14" l="1"/>
  <c r="D220" i="14"/>
  <c r="G220" i="14"/>
  <c r="C220" i="14"/>
  <c r="B220" i="14"/>
  <c r="F220" i="14"/>
  <c r="E220" i="14"/>
  <c r="A221" i="14" a="1"/>
  <c r="A221" i="14" s="1"/>
  <c r="D221" i="13"/>
  <c r="C221" i="13"/>
  <c r="B221" i="13"/>
  <c r="A222" i="13" a="1"/>
  <c r="A222" i="13" s="1"/>
  <c r="H221" i="14" l="1"/>
  <c r="D221" i="14"/>
  <c r="G221" i="14"/>
  <c r="C221" i="14"/>
  <c r="F221" i="14"/>
  <c r="B221" i="14"/>
  <c r="E221" i="14"/>
  <c r="A222" i="14" a="1"/>
  <c r="A222" i="14" s="1"/>
  <c r="D222" i="13"/>
  <c r="C222" i="13"/>
  <c r="B222" i="13"/>
  <c r="A223" i="13" a="1"/>
  <c r="A223" i="13" s="1"/>
  <c r="H222" i="14" l="1"/>
  <c r="D222" i="14"/>
  <c r="G222" i="14"/>
  <c r="C222" i="14"/>
  <c r="F222" i="14"/>
  <c r="B222" i="14"/>
  <c r="E222" i="14"/>
  <c r="A223" i="14" a="1"/>
  <c r="A223" i="14" s="1"/>
  <c r="C223" i="13"/>
  <c r="B223" i="13"/>
  <c r="D223" i="13"/>
  <c r="A224" i="13" a="1"/>
  <c r="A224" i="13" s="1"/>
  <c r="G223" i="14" l="1"/>
  <c r="C223" i="14"/>
  <c r="F223" i="14"/>
  <c r="B223" i="14"/>
  <c r="E223" i="14"/>
  <c r="H223" i="14"/>
  <c r="D223" i="14"/>
  <c r="A224" i="14" a="1"/>
  <c r="A224" i="14" s="1"/>
  <c r="B224" i="13"/>
  <c r="D224" i="13"/>
  <c r="C224" i="13"/>
  <c r="A225" i="13" a="1"/>
  <c r="A225" i="13" s="1"/>
  <c r="F224" i="14" l="1"/>
  <c r="B224" i="14"/>
  <c r="E224" i="14"/>
  <c r="H224" i="14"/>
  <c r="D224" i="14"/>
  <c r="G224" i="14"/>
  <c r="C224" i="14"/>
  <c r="A225" i="14" a="1"/>
  <c r="A225" i="14" s="1"/>
  <c r="D225" i="13"/>
  <c r="C225" i="13"/>
  <c r="B225" i="13"/>
  <c r="A226" i="13" a="1"/>
  <c r="A226" i="13" s="1"/>
  <c r="E225" i="14" l="1"/>
  <c r="H225" i="14"/>
  <c r="D225" i="14"/>
  <c r="G225" i="14"/>
  <c r="C225" i="14"/>
  <c r="F225" i="14"/>
  <c r="B225" i="14"/>
  <c r="A226" i="14" a="1"/>
  <c r="A226" i="14" s="1"/>
  <c r="D226" i="13"/>
  <c r="C226" i="13"/>
  <c r="B226" i="13"/>
  <c r="A227" i="13" a="1"/>
  <c r="A227" i="13" s="1"/>
  <c r="H226" i="14" l="1"/>
  <c r="D226" i="14"/>
  <c r="G226" i="14"/>
  <c r="C226" i="14"/>
  <c r="F226" i="14"/>
  <c r="B226" i="14"/>
  <c r="E226" i="14"/>
  <c r="A227" i="14" a="1"/>
  <c r="A227" i="14" s="1"/>
  <c r="C227" i="13"/>
  <c r="B227" i="13"/>
  <c r="D227" i="13"/>
  <c r="A228" i="13" a="1"/>
  <c r="A228" i="13" s="1"/>
  <c r="G227" i="14" l="1"/>
  <c r="C227" i="14"/>
  <c r="F227" i="14"/>
  <c r="B227" i="14"/>
  <c r="E227" i="14"/>
  <c r="H227" i="14"/>
  <c r="D227" i="14"/>
  <c r="A228" i="14" a="1"/>
  <c r="A228" i="14" s="1"/>
  <c r="B228" i="13"/>
  <c r="D228" i="13"/>
  <c r="C228" i="13"/>
  <c r="A229" i="13" a="1"/>
  <c r="A229" i="13" s="1"/>
  <c r="F228" i="14" l="1"/>
  <c r="B228" i="14"/>
  <c r="E228" i="14"/>
  <c r="H228" i="14"/>
  <c r="D228" i="14"/>
  <c r="G228" i="14"/>
  <c r="C228" i="14"/>
  <c r="A229" i="14" a="1"/>
  <c r="A229" i="14" s="1"/>
  <c r="D229" i="13"/>
  <c r="C229" i="13"/>
  <c r="B229" i="13"/>
  <c r="A230" i="13" a="1"/>
  <c r="A230" i="13" s="1"/>
  <c r="E229" i="14" l="1"/>
  <c r="H229" i="14"/>
  <c r="D229" i="14"/>
  <c r="G229" i="14"/>
  <c r="C229" i="14"/>
  <c r="F229" i="14"/>
  <c r="B229" i="14"/>
  <c r="A230" i="14" a="1"/>
  <c r="A230" i="14" s="1"/>
  <c r="D230" i="13"/>
  <c r="C230" i="13"/>
  <c r="B230" i="13"/>
  <c r="A231" i="13" a="1"/>
  <c r="A231" i="13" s="1"/>
  <c r="H230" i="14" l="1"/>
  <c r="D230" i="14"/>
  <c r="G230" i="14"/>
  <c r="C230" i="14"/>
  <c r="F230" i="14"/>
  <c r="B230" i="14"/>
  <c r="E230" i="14"/>
  <c r="A231" i="14" a="1"/>
  <c r="A231" i="14" s="1"/>
  <c r="C231" i="13"/>
  <c r="B231" i="13"/>
  <c r="D231" i="13"/>
  <c r="A232" i="13" a="1"/>
  <c r="A232" i="13" s="1"/>
  <c r="G231" i="14" l="1"/>
  <c r="C231" i="14"/>
  <c r="F231" i="14"/>
  <c r="B231" i="14"/>
  <c r="E231" i="14"/>
  <c r="H231" i="14"/>
  <c r="D231" i="14"/>
  <c r="A232" i="14" a="1"/>
  <c r="A232" i="14" s="1"/>
  <c r="B232" i="13"/>
  <c r="D232" i="13"/>
  <c r="C232" i="13"/>
  <c r="A233" i="13" a="1"/>
  <c r="A233" i="13" s="1"/>
  <c r="F232" i="14" l="1"/>
  <c r="B232" i="14"/>
  <c r="E232" i="14"/>
  <c r="H232" i="14"/>
  <c r="D232" i="14"/>
  <c r="G232" i="14"/>
  <c r="C232" i="14"/>
  <c r="A233" i="14" a="1"/>
  <c r="A233" i="14" s="1"/>
  <c r="D233" i="13"/>
  <c r="C233" i="13"/>
  <c r="B233" i="13"/>
  <c r="A234" i="13" a="1"/>
  <c r="A234" i="13" s="1"/>
  <c r="E233" i="14" l="1"/>
  <c r="H233" i="14"/>
  <c r="D233" i="14"/>
  <c r="G233" i="14"/>
  <c r="C233" i="14"/>
  <c r="F233" i="14"/>
  <c r="B233" i="14"/>
  <c r="A234" i="14" a="1"/>
  <c r="A234" i="14" s="1"/>
  <c r="D234" i="13"/>
  <c r="C234" i="13"/>
  <c r="B234" i="13"/>
  <c r="A235" i="13" a="1"/>
  <c r="A235" i="13" s="1"/>
  <c r="H234" i="14" l="1"/>
  <c r="D234" i="14"/>
  <c r="G234" i="14"/>
  <c r="C234" i="14"/>
  <c r="F234" i="14"/>
  <c r="B234" i="14"/>
  <c r="E234" i="14"/>
  <c r="A235" i="14" a="1"/>
  <c r="A235" i="14" s="1"/>
  <c r="C235" i="13"/>
  <c r="B235" i="13"/>
  <c r="D235" i="13"/>
  <c r="A236" i="13" a="1"/>
  <c r="A236" i="13" s="1"/>
  <c r="G235" i="14" l="1"/>
  <c r="C235" i="14"/>
  <c r="F235" i="14"/>
  <c r="B235" i="14"/>
  <c r="E235" i="14"/>
  <c r="H235" i="14"/>
  <c r="D235" i="14"/>
  <c r="A236" i="14" a="1"/>
  <c r="A236" i="14" s="1"/>
  <c r="B236" i="13"/>
  <c r="D236" i="13"/>
  <c r="C236" i="13"/>
  <c r="A237" i="13" a="1"/>
  <c r="A237" i="13" s="1"/>
  <c r="F236" i="14" l="1"/>
  <c r="B236" i="14"/>
  <c r="E236" i="14"/>
  <c r="H236" i="14"/>
  <c r="D236" i="14"/>
  <c r="G236" i="14"/>
  <c r="C236" i="14"/>
  <c r="A237" i="14" a="1"/>
  <c r="A237" i="14" s="1"/>
  <c r="D237" i="13"/>
  <c r="C237" i="13"/>
  <c r="B237" i="13"/>
  <c r="A238" i="13" a="1"/>
  <c r="A238" i="13" s="1"/>
  <c r="E237" i="14" l="1"/>
  <c r="H237" i="14"/>
  <c r="D237" i="14"/>
  <c r="G237" i="14"/>
  <c r="C237" i="14"/>
  <c r="F237" i="14"/>
  <c r="B237" i="14"/>
  <c r="A238" i="14" a="1"/>
  <c r="A238" i="14" s="1"/>
  <c r="D238" i="13"/>
  <c r="C238" i="13"/>
  <c r="B238" i="13"/>
  <c r="A239" i="13" a="1"/>
  <c r="A239" i="13" s="1"/>
  <c r="H238" i="14" l="1"/>
  <c r="D238" i="14"/>
  <c r="G238" i="14"/>
  <c r="C238" i="14"/>
  <c r="F238" i="14"/>
  <c r="B238" i="14"/>
  <c r="E238" i="14"/>
  <c r="A239" i="14" a="1"/>
  <c r="A239" i="14" s="1"/>
  <c r="C239" i="13"/>
  <c r="B239" i="13"/>
  <c r="D239" i="13"/>
  <c r="A240" i="13" a="1"/>
  <c r="A240" i="13" s="1"/>
  <c r="G239" i="14" l="1"/>
  <c r="C239" i="14"/>
  <c r="F239" i="14"/>
  <c r="B239" i="14"/>
  <c r="E239" i="14"/>
  <c r="H239" i="14"/>
  <c r="D239" i="14"/>
  <c r="A240" i="14" a="1"/>
  <c r="A240" i="14" s="1"/>
  <c r="B240" i="13"/>
  <c r="D240" i="13"/>
  <c r="C240" i="13"/>
  <c r="A241" i="13" a="1"/>
  <c r="A241" i="13" s="1"/>
  <c r="F240" i="14" l="1"/>
  <c r="B240" i="14"/>
  <c r="E240" i="14"/>
  <c r="H240" i="14"/>
  <c r="D240" i="14"/>
  <c r="G240" i="14"/>
  <c r="C240" i="14"/>
  <c r="A241" i="14" a="1"/>
  <c r="A241" i="14" s="1"/>
  <c r="D241" i="13"/>
  <c r="C241" i="13"/>
  <c r="B241" i="13"/>
  <c r="A242" i="13" a="1"/>
  <c r="A242" i="13" s="1"/>
  <c r="E241" i="14" l="1"/>
  <c r="H241" i="14"/>
  <c r="D241" i="14"/>
  <c r="G241" i="14"/>
  <c r="C241" i="14"/>
  <c r="F241" i="14"/>
  <c r="B241" i="14"/>
  <c r="A242" i="14" a="1"/>
  <c r="A242" i="14" s="1"/>
  <c r="D242" i="13"/>
  <c r="C242" i="13"/>
  <c r="B242" i="13"/>
  <c r="A243" i="13" a="1"/>
  <c r="A243" i="13" s="1"/>
  <c r="H242" i="14" l="1"/>
  <c r="D242" i="14"/>
  <c r="G242" i="14"/>
  <c r="C242" i="14"/>
  <c r="F242" i="14"/>
  <c r="B242" i="14"/>
  <c r="E242" i="14"/>
  <c r="A243" i="14" a="1"/>
  <c r="A243" i="14" s="1"/>
  <c r="C243" i="13"/>
  <c r="B243" i="13"/>
  <c r="D243" i="13"/>
  <c r="A244" i="13" a="1"/>
  <c r="A244" i="13" s="1"/>
  <c r="G243" i="14" l="1"/>
  <c r="C243" i="14"/>
  <c r="F243" i="14"/>
  <c r="B243" i="14"/>
  <c r="E243" i="14"/>
  <c r="H243" i="14"/>
  <c r="D243" i="14"/>
  <c r="A244" i="14" a="1"/>
  <c r="A244" i="14" s="1"/>
  <c r="B244" i="13"/>
  <c r="D244" i="13"/>
  <c r="C244" i="13"/>
  <c r="A245" i="13" a="1"/>
  <c r="A245" i="13" s="1"/>
  <c r="F244" i="14" l="1"/>
  <c r="B244" i="14"/>
  <c r="E244" i="14"/>
  <c r="H244" i="14"/>
  <c r="D244" i="14"/>
  <c r="G244" i="14"/>
  <c r="C244" i="14"/>
  <c r="A245" i="14" a="1"/>
  <c r="A245" i="14" s="1"/>
  <c r="D245" i="13"/>
  <c r="C245" i="13"/>
  <c r="B245" i="13"/>
  <c r="A246" i="13" a="1"/>
  <c r="A246" i="13" s="1"/>
  <c r="E245" i="14" l="1"/>
  <c r="H245" i="14"/>
  <c r="D245" i="14"/>
  <c r="G245" i="14"/>
  <c r="C245" i="14"/>
  <c r="F245" i="14"/>
  <c r="B245" i="14"/>
  <c r="A246" i="14" a="1"/>
  <c r="A246" i="14" s="1"/>
  <c r="D246" i="13"/>
  <c r="C246" i="13"/>
  <c r="B246" i="13"/>
  <c r="A247" i="13" a="1"/>
  <c r="A247" i="13" s="1"/>
  <c r="H246" i="14" l="1"/>
  <c r="D246" i="14"/>
  <c r="G246" i="14"/>
  <c r="C246" i="14"/>
  <c r="F246" i="14"/>
  <c r="B246" i="14"/>
  <c r="E246" i="14"/>
  <c r="A247" i="14" a="1"/>
  <c r="A247" i="14" s="1"/>
  <c r="C247" i="13"/>
  <c r="B247" i="13"/>
  <c r="D247" i="13"/>
  <c r="A248" i="13" a="1"/>
  <c r="A248" i="13" s="1"/>
  <c r="G247" i="14" l="1"/>
  <c r="C247" i="14"/>
  <c r="F247" i="14"/>
  <c r="B247" i="14"/>
  <c r="E247" i="14"/>
  <c r="H247" i="14"/>
  <c r="D247" i="14"/>
  <c r="A248" i="14" a="1"/>
  <c r="A248" i="14" s="1"/>
  <c r="B248" i="13"/>
  <c r="D248" i="13"/>
  <c r="C248" i="13"/>
  <c r="A249" i="13" a="1"/>
  <c r="A249" i="13" s="1"/>
  <c r="F248" i="14" l="1"/>
  <c r="B248" i="14"/>
  <c r="E248" i="14"/>
  <c r="H248" i="14"/>
  <c r="D248" i="14"/>
  <c r="G248" i="14"/>
  <c r="C248" i="14"/>
  <c r="A249" i="14" a="1"/>
  <c r="A249" i="14" s="1"/>
  <c r="D249" i="13"/>
  <c r="C249" i="13"/>
  <c r="B249" i="13"/>
  <c r="A250" i="13" a="1"/>
  <c r="A250" i="13" s="1"/>
  <c r="E249" i="14" l="1"/>
  <c r="H249" i="14"/>
  <c r="D249" i="14"/>
  <c r="G249" i="14"/>
  <c r="C249" i="14"/>
  <c r="F249" i="14"/>
  <c r="B249" i="14"/>
  <c r="A250" i="14" a="1"/>
  <c r="A250" i="14" s="1"/>
  <c r="D250" i="13"/>
  <c r="C250" i="13"/>
  <c r="B250" i="13"/>
  <c r="A251" i="13" a="1"/>
  <c r="A251" i="13" s="1"/>
  <c r="H250" i="14" l="1"/>
  <c r="D250" i="14"/>
  <c r="G250" i="14"/>
  <c r="C250" i="14"/>
  <c r="F250" i="14"/>
  <c r="B250" i="14"/>
  <c r="E250" i="14"/>
  <c r="A251" i="14" a="1"/>
  <c r="A251" i="14" s="1"/>
  <c r="C251" i="13"/>
  <c r="B251" i="13"/>
  <c r="D251" i="13"/>
  <c r="A252" i="13" a="1"/>
  <c r="A252" i="13" s="1"/>
  <c r="A253" i="13" s="1" a="1"/>
  <c r="A253" i="13" s="1"/>
  <c r="D253" i="13" l="1"/>
  <c r="B253" i="13"/>
  <c r="G253" i="13"/>
  <c r="H253" i="13"/>
  <c r="F253" i="13"/>
  <c r="E253" i="13"/>
  <c r="C253" i="13"/>
  <c r="A254" i="13" a="1"/>
  <c r="A254" i="13" s="1"/>
  <c r="G251" i="14"/>
  <c r="C251" i="14"/>
  <c r="F251" i="14"/>
  <c r="B251" i="14"/>
  <c r="E251" i="14"/>
  <c r="H251" i="14"/>
  <c r="D251" i="14"/>
  <c r="A252" i="14" a="1"/>
  <c r="A252" i="14" s="1"/>
  <c r="B252" i="13"/>
  <c r="D252" i="13"/>
  <c r="C252" i="13"/>
  <c r="B254" i="13" l="1"/>
  <c r="D254" i="13"/>
  <c r="F254" i="13"/>
  <c r="H254" i="13"/>
  <c r="G254" i="13"/>
  <c r="C254" i="13"/>
  <c r="E254" i="13"/>
  <c r="A255" i="13" a="1"/>
  <c r="A255" i="13" s="1"/>
  <c r="F252" i="14"/>
  <c r="B252" i="14"/>
  <c r="E252" i="14"/>
  <c r="H252" i="14"/>
  <c r="D252" i="14"/>
  <c r="G252" i="14"/>
  <c r="C252" i="14"/>
  <c r="A253" i="14" a="1"/>
  <c r="A253" i="14" s="1"/>
  <c r="D255" i="13" l="1"/>
  <c r="F255" i="13"/>
  <c r="H255" i="13"/>
  <c r="C255" i="13"/>
  <c r="E255" i="13"/>
  <c r="B255" i="13"/>
  <c r="G255" i="13"/>
  <c r="A256" i="13" a="1"/>
  <c r="A256" i="13" s="1"/>
  <c r="E253" i="14"/>
  <c r="H253" i="14"/>
  <c r="D253" i="14"/>
  <c r="G253" i="14"/>
  <c r="C253" i="14"/>
  <c r="F253" i="14"/>
  <c r="B253" i="14"/>
  <c r="A254" i="14" a="1"/>
  <c r="A254" i="14" s="1"/>
  <c r="A255" i="14" s="1" a="1"/>
  <c r="A255" i="14" s="1"/>
  <c r="D255" i="14" l="1"/>
  <c r="B255" i="14"/>
  <c r="G255" i="14"/>
  <c r="C255" i="14"/>
  <c r="H255" i="14"/>
  <c r="F255" i="14"/>
  <c r="E255" i="14"/>
  <c r="A256" i="14" a="1"/>
  <c r="A256" i="14" s="1"/>
  <c r="C256" i="13"/>
  <c r="E256" i="13"/>
  <c r="G256" i="13"/>
  <c r="B256" i="13"/>
  <c r="D256" i="13"/>
  <c r="F256" i="13"/>
  <c r="H256" i="13"/>
  <c r="A257" i="13" a="1"/>
  <c r="A257" i="13" s="1"/>
  <c r="H254" i="14"/>
  <c r="D254" i="14"/>
  <c r="G254" i="14"/>
  <c r="C254" i="14"/>
  <c r="F254" i="14"/>
  <c r="B254" i="14"/>
  <c r="E254" i="14"/>
  <c r="G256" i="14" l="1"/>
  <c r="B256" i="14"/>
  <c r="D256" i="14"/>
  <c r="F256" i="14"/>
  <c r="H256" i="14"/>
  <c r="C256" i="14"/>
  <c r="E256" i="14"/>
  <c r="A257" i="14" a="1"/>
  <c r="A257" i="14" s="1"/>
  <c r="D257" i="13"/>
  <c r="F257" i="13"/>
  <c r="H257" i="13"/>
  <c r="C257" i="13"/>
  <c r="B257" i="13"/>
  <c r="E257" i="13"/>
  <c r="G257" i="13"/>
  <c r="A258" i="13" a="1"/>
  <c r="A258" i="13" s="1"/>
  <c r="B257" i="14" l="1"/>
  <c r="D257" i="14"/>
  <c r="F257" i="14"/>
  <c r="H257" i="14"/>
  <c r="C257" i="14"/>
  <c r="E257" i="14"/>
  <c r="G257" i="14"/>
  <c r="A258" i="14" a="1"/>
  <c r="A258" i="14" s="1"/>
  <c r="C258" i="13"/>
  <c r="E258" i="13"/>
  <c r="G258" i="13"/>
  <c r="B258" i="13"/>
  <c r="D258" i="13"/>
  <c r="F258" i="13"/>
  <c r="H258" i="13"/>
  <c r="A259" i="13" a="1"/>
  <c r="A259" i="13" s="1"/>
  <c r="F258" i="14" l="1"/>
  <c r="H258" i="14"/>
  <c r="C258" i="14"/>
  <c r="E258" i="14"/>
  <c r="G258" i="14"/>
  <c r="B258" i="14"/>
  <c r="D258" i="14"/>
  <c r="A259" i="14" a="1"/>
  <c r="A259" i="14" s="1"/>
  <c r="B259" i="13"/>
  <c r="D259" i="13"/>
  <c r="F259" i="13"/>
  <c r="H259" i="13"/>
  <c r="G259" i="13"/>
  <c r="C259" i="13"/>
  <c r="E259" i="13"/>
  <c r="A260" i="13" a="1"/>
  <c r="A260" i="13" s="1"/>
  <c r="D259" i="14" l="1"/>
  <c r="F259" i="14"/>
  <c r="H259" i="14"/>
  <c r="C259" i="14"/>
  <c r="E259" i="14"/>
  <c r="G259" i="14"/>
  <c r="B259" i="14"/>
  <c r="A260" i="14" a="1"/>
  <c r="A260" i="14" s="1"/>
  <c r="E260" i="13"/>
  <c r="G260" i="13"/>
  <c r="C260" i="13"/>
  <c r="B260" i="13"/>
  <c r="D260" i="13"/>
  <c r="F260" i="13"/>
  <c r="H260" i="13"/>
  <c r="A261" i="13" a="1"/>
  <c r="A261" i="13" s="1"/>
  <c r="D189" i="13"/>
  <c r="C189" i="13"/>
  <c r="B189" i="13"/>
  <c r="D190" i="13"/>
  <c r="C190" i="13"/>
  <c r="B190" i="13"/>
  <c r="H96" i="13"/>
  <c r="F96" i="13"/>
  <c r="D96" i="13"/>
  <c r="B96" i="13"/>
  <c r="G96" i="13"/>
  <c r="E96" i="13"/>
  <c r="C96" i="13"/>
  <c r="G97" i="13"/>
  <c r="E97" i="13"/>
  <c r="C97" i="13"/>
  <c r="H97" i="13"/>
  <c r="B97" i="13"/>
  <c r="F97" i="13"/>
  <c r="D97" i="13"/>
  <c r="F98" i="13"/>
  <c r="D98" i="13"/>
  <c r="B98" i="13"/>
  <c r="G98" i="13"/>
  <c r="E98" i="13"/>
  <c r="C98" i="13"/>
  <c r="H98" i="13"/>
  <c r="E99" i="13"/>
  <c r="C99" i="13"/>
  <c r="H99" i="13"/>
  <c r="F99" i="13"/>
  <c r="D99" i="13"/>
  <c r="B99" i="13"/>
  <c r="G99" i="13"/>
  <c r="H100" i="13"/>
  <c r="F100" i="13"/>
  <c r="D100" i="13"/>
  <c r="B100" i="13"/>
  <c r="C100" i="13"/>
  <c r="G100" i="13"/>
  <c r="E100" i="13"/>
  <c r="H101" i="13"/>
  <c r="G101" i="13"/>
  <c r="D101" i="13"/>
  <c r="B101" i="13"/>
  <c r="C101" i="13"/>
  <c r="E101" i="13"/>
  <c r="F101" i="13"/>
  <c r="H102" i="13"/>
  <c r="B102" i="13"/>
  <c r="D102" i="13"/>
  <c r="F102" i="13"/>
  <c r="G102" i="13"/>
  <c r="E102" i="13"/>
  <c r="C102" i="13"/>
  <c r="G103" i="13"/>
  <c r="H103" i="13"/>
  <c r="C103" i="13"/>
  <c r="D103" i="13"/>
  <c r="F103" i="13"/>
  <c r="E103" i="13"/>
  <c r="B103" i="13"/>
  <c r="F104" i="13"/>
  <c r="C104" i="13"/>
  <c r="B104" i="13"/>
  <c r="H104" i="13"/>
  <c r="E104" i="13"/>
  <c r="D104" i="13"/>
  <c r="G104" i="13"/>
  <c r="E105" i="13"/>
  <c r="B105" i="13"/>
  <c r="H105" i="13"/>
  <c r="C105" i="13"/>
  <c r="D105" i="13"/>
  <c r="G105" i="13"/>
  <c r="F105" i="13"/>
  <c r="H106" i="13"/>
  <c r="E106" i="13"/>
  <c r="D106" i="13"/>
  <c r="F106" i="13"/>
  <c r="B106" i="13"/>
  <c r="G106" i="13"/>
  <c r="C106" i="13"/>
  <c r="G107" i="13"/>
  <c r="E107" i="13"/>
  <c r="C107" i="13"/>
  <c r="H107" i="13"/>
  <c r="B107" i="13"/>
  <c r="F107" i="13"/>
  <c r="D107" i="13"/>
  <c r="F108" i="13"/>
  <c r="D108" i="13"/>
  <c r="B108" i="13"/>
  <c r="G108" i="13"/>
  <c r="E108" i="13"/>
  <c r="C108" i="13"/>
  <c r="H108" i="13"/>
  <c r="E109" i="13"/>
  <c r="C109" i="13"/>
  <c r="H109" i="13"/>
  <c r="F109" i="13"/>
  <c r="D109" i="13"/>
  <c r="B109" i="13"/>
  <c r="G109" i="13"/>
  <c r="H110" i="13"/>
  <c r="F110" i="13"/>
  <c r="D110" i="13"/>
  <c r="B110" i="13"/>
  <c r="G110" i="13"/>
  <c r="E110" i="13"/>
  <c r="C110" i="13"/>
  <c r="G111" i="13"/>
  <c r="E111" i="13"/>
  <c r="C111" i="13"/>
  <c r="H111" i="13"/>
  <c r="B111" i="13"/>
  <c r="F111" i="13"/>
  <c r="D111" i="13"/>
  <c r="F112" i="13"/>
  <c r="D112" i="13"/>
  <c r="B112" i="13"/>
  <c r="G112" i="13"/>
  <c r="E112" i="13"/>
  <c r="C112" i="13"/>
  <c r="H112" i="13"/>
  <c r="E113" i="13"/>
  <c r="C113" i="13"/>
  <c r="H113" i="13"/>
  <c r="F113" i="13"/>
  <c r="D113" i="13"/>
  <c r="B113" i="13"/>
  <c r="G113" i="13"/>
  <c r="H114" i="13"/>
  <c r="F114" i="13"/>
  <c r="D114" i="13"/>
  <c r="B114" i="13"/>
  <c r="G114" i="13"/>
  <c r="E114" i="13"/>
  <c r="C114" i="13"/>
  <c r="G115" i="13"/>
  <c r="E115" i="13"/>
  <c r="C115" i="13"/>
  <c r="H115" i="13"/>
  <c r="F115" i="13"/>
  <c r="D115" i="13"/>
  <c r="B115" i="13"/>
  <c r="F116" i="13"/>
  <c r="D116" i="13"/>
  <c r="B116" i="13"/>
  <c r="G116" i="13"/>
  <c r="E116" i="13"/>
  <c r="C116" i="13"/>
  <c r="H116" i="13"/>
  <c r="E117" i="13"/>
  <c r="C117" i="13"/>
  <c r="H117" i="13"/>
  <c r="F117" i="13"/>
  <c r="D117" i="13"/>
  <c r="B117" i="13"/>
  <c r="G117" i="13"/>
  <c r="H118" i="13"/>
  <c r="F118" i="13"/>
  <c r="D118" i="13"/>
  <c r="B118" i="13"/>
  <c r="G118" i="13"/>
  <c r="E118" i="13"/>
  <c r="C118" i="13"/>
  <c r="G119" i="13"/>
  <c r="E119" i="13"/>
  <c r="C119" i="13"/>
  <c r="H119" i="13"/>
  <c r="F119" i="13"/>
  <c r="D119" i="13"/>
  <c r="B119" i="13"/>
  <c r="F120" i="13"/>
  <c r="D120" i="13"/>
  <c r="B120" i="13"/>
  <c r="G120" i="13"/>
  <c r="H120" i="13"/>
  <c r="E120" i="13"/>
  <c r="C120" i="13"/>
  <c r="E121" i="13"/>
  <c r="C121" i="13"/>
  <c r="H121" i="13"/>
  <c r="F121" i="13"/>
  <c r="D121" i="13"/>
  <c r="B121" i="13"/>
  <c r="G121" i="13"/>
  <c r="H122" i="13"/>
  <c r="F122" i="13"/>
  <c r="D122" i="13"/>
  <c r="B122" i="13"/>
  <c r="G122" i="13"/>
  <c r="E122" i="13"/>
  <c r="C122" i="13"/>
  <c r="G123" i="13"/>
  <c r="E123" i="13"/>
  <c r="C123" i="13"/>
  <c r="H123" i="13"/>
  <c r="F123" i="13"/>
  <c r="D123" i="13"/>
  <c r="B123" i="13"/>
  <c r="F124" i="13"/>
  <c r="D124" i="13"/>
  <c r="B124" i="13"/>
  <c r="G124" i="13"/>
  <c r="H124" i="13"/>
  <c r="E124" i="13"/>
  <c r="C124" i="13"/>
  <c r="E125" i="13"/>
  <c r="C125" i="13"/>
  <c r="H125" i="13"/>
  <c r="F125" i="13"/>
  <c r="D125" i="13"/>
  <c r="B125" i="13"/>
  <c r="G125" i="13"/>
  <c r="H126" i="13"/>
  <c r="F126" i="13"/>
  <c r="D126" i="13"/>
  <c r="B126" i="13"/>
  <c r="C126" i="13"/>
  <c r="G126" i="13"/>
  <c r="E126" i="13"/>
  <c r="G127" i="13"/>
  <c r="E127" i="13"/>
  <c r="C127" i="13"/>
  <c r="H127" i="13"/>
  <c r="B127" i="13"/>
  <c r="F127" i="13"/>
  <c r="D127" i="13"/>
  <c r="F128" i="13"/>
  <c r="D128" i="13"/>
  <c r="B128" i="13"/>
  <c r="G128" i="13"/>
  <c r="E128" i="13"/>
  <c r="C128" i="13"/>
  <c r="H128" i="13"/>
  <c r="E129" i="13"/>
  <c r="C129" i="13"/>
  <c r="H129" i="13"/>
  <c r="F129" i="13"/>
  <c r="G129" i="13"/>
  <c r="D129" i="13"/>
  <c r="B129" i="13"/>
  <c r="H130" i="13"/>
  <c r="F130" i="13"/>
  <c r="D130" i="13"/>
  <c r="B130" i="13"/>
  <c r="C130" i="13"/>
  <c r="G130" i="13"/>
  <c r="E130" i="13"/>
  <c r="G131" i="13"/>
  <c r="E131" i="13"/>
  <c r="C131" i="13"/>
  <c r="H131" i="13"/>
  <c r="F131" i="13"/>
  <c r="D131" i="13"/>
  <c r="B131" i="13"/>
  <c r="F132" i="13"/>
  <c r="D132" i="13"/>
  <c r="B132" i="13"/>
  <c r="G132" i="13"/>
  <c r="E132" i="13"/>
  <c r="C132" i="13"/>
  <c r="H132" i="13"/>
  <c r="E133" i="13"/>
  <c r="C133" i="13"/>
  <c r="H133" i="13"/>
  <c r="F133" i="13"/>
  <c r="G133" i="13"/>
  <c r="D133" i="13"/>
  <c r="B133" i="13"/>
  <c r="H134" i="13"/>
  <c r="F134" i="13"/>
  <c r="D134" i="13"/>
  <c r="B134" i="13"/>
  <c r="C134" i="13"/>
  <c r="G134" i="13"/>
  <c r="E134" i="13"/>
  <c r="G135" i="13"/>
  <c r="E135" i="13"/>
  <c r="C135" i="13"/>
  <c r="H135" i="13"/>
  <c r="B135" i="13"/>
  <c r="F135" i="13"/>
  <c r="D135" i="13"/>
  <c r="F136" i="13"/>
  <c r="D136" i="13"/>
  <c r="B136" i="13"/>
  <c r="G136" i="13"/>
  <c r="H136" i="13"/>
  <c r="E136" i="13"/>
  <c r="C136" i="13"/>
  <c r="E137" i="13"/>
  <c r="C137" i="13"/>
  <c r="H137" i="13"/>
  <c r="F137" i="13"/>
  <c r="G137" i="13"/>
  <c r="D137" i="13"/>
  <c r="B137" i="13"/>
  <c r="H138" i="13"/>
  <c r="F138" i="13"/>
  <c r="D138" i="13"/>
  <c r="B138" i="13"/>
  <c r="C138" i="13"/>
  <c r="G138" i="13"/>
  <c r="E138" i="13"/>
  <c r="G139" i="13"/>
  <c r="E139" i="13"/>
  <c r="C139" i="13"/>
  <c r="H139" i="13"/>
  <c r="B139" i="13"/>
  <c r="F139" i="13"/>
  <c r="D139" i="13"/>
  <c r="F140" i="13"/>
  <c r="D140" i="13"/>
  <c r="B140" i="13"/>
  <c r="G140" i="13"/>
  <c r="H140" i="13"/>
  <c r="E140" i="13"/>
  <c r="C140" i="13"/>
  <c r="E141" i="13"/>
  <c r="C141" i="13"/>
  <c r="H141" i="13"/>
  <c r="F141" i="13"/>
  <c r="G141" i="13"/>
  <c r="D141" i="13"/>
  <c r="B141" i="13"/>
  <c r="H142" i="13"/>
  <c r="C142" i="13"/>
  <c r="D142" i="13"/>
  <c r="G142" i="13"/>
  <c r="E142" i="13"/>
  <c r="F142" i="13"/>
  <c r="B142" i="13"/>
  <c r="G143" i="13"/>
  <c r="F143" i="13"/>
  <c r="C143" i="13"/>
  <c r="E143" i="13"/>
  <c r="H143" i="13"/>
  <c r="D143" i="13"/>
  <c r="B143" i="13"/>
  <c r="F144" i="13"/>
  <c r="G144" i="13"/>
  <c r="B144" i="13"/>
  <c r="E144" i="13"/>
  <c r="D144" i="13"/>
  <c r="H144" i="13"/>
  <c r="C144" i="13"/>
  <c r="E145" i="13"/>
  <c r="D145" i="13"/>
  <c r="G145" i="13"/>
  <c r="B145" i="13"/>
  <c r="F145" i="13"/>
  <c r="C145" i="13"/>
  <c r="H145" i="13"/>
  <c r="E146" i="13"/>
  <c r="B146" i="13"/>
  <c r="H146" i="13"/>
  <c r="G146" i="13"/>
  <c r="F146" i="13"/>
  <c r="D146" i="13"/>
  <c r="C146" i="13"/>
  <c r="H147" i="13"/>
  <c r="E147" i="13"/>
  <c r="D147" i="13"/>
  <c r="F147" i="13"/>
  <c r="C147" i="13"/>
  <c r="G147" i="13"/>
  <c r="B147" i="13"/>
  <c r="G148" i="13"/>
  <c r="H148" i="13"/>
  <c r="C148" i="13"/>
  <c r="D148" i="13"/>
  <c r="B148" i="13"/>
  <c r="F148" i="13"/>
  <c r="E148" i="13"/>
  <c r="F149" i="13"/>
  <c r="D149" i="13"/>
  <c r="B149" i="13"/>
  <c r="G149" i="13"/>
  <c r="H149" i="13"/>
  <c r="E149" i="13"/>
  <c r="C149" i="13"/>
  <c r="E150" i="13"/>
  <c r="C150" i="13"/>
  <c r="H150" i="13"/>
  <c r="F150" i="13"/>
  <c r="G150" i="13"/>
  <c r="D150" i="13"/>
  <c r="B150" i="13"/>
  <c r="H151" i="13"/>
  <c r="F151" i="13"/>
  <c r="D151" i="13"/>
  <c r="B151" i="13"/>
  <c r="C151" i="13"/>
  <c r="G151" i="13"/>
  <c r="E151" i="13"/>
  <c r="G152" i="13"/>
  <c r="E152" i="13"/>
  <c r="C152" i="13"/>
  <c r="H152" i="13"/>
  <c r="B152" i="13"/>
  <c r="F152" i="13"/>
  <c r="D152" i="13"/>
  <c r="F153" i="13"/>
  <c r="D153" i="13"/>
  <c r="B153" i="13"/>
  <c r="G153" i="13"/>
  <c r="H153" i="13"/>
  <c r="E153" i="13"/>
  <c r="C153" i="13"/>
  <c r="E154" i="13"/>
  <c r="C154" i="13"/>
  <c r="H154" i="13"/>
  <c r="F154" i="13"/>
  <c r="G154" i="13"/>
  <c r="D154" i="13"/>
  <c r="B154" i="13"/>
  <c r="H155" i="13"/>
  <c r="F155" i="13"/>
  <c r="D155" i="13"/>
  <c r="B155" i="13"/>
  <c r="C155" i="13"/>
  <c r="G155" i="13"/>
  <c r="E155" i="13"/>
  <c r="G156" i="13"/>
  <c r="E156" i="13"/>
  <c r="C156" i="13"/>
  <c r="H156" i="13"/>
  <c r="B156" i="13"/>
  <c r="F156" i="13"/>
  <c r="D156" i="13"/>
  <c r="F157" i="13"/>
  <c r="D157" i="13"/>
  <c r="B157" i="13"/>
  <c r="G157" i="13"/>
  <c r="H157" i="13"/>
  <c r="E157" i="13"/>
  <c r="C157" i="13"/>
  <c r="E158" i="13"/>
  <c r="C158" i="13"/>
  <c r="H158" i="13"/>
  <c r="F158" i="13"/>
  <c r="G158" i="13"/>
  <c r="D158" i="13"/>
  <c r="B158" i="13"/>
  <c r="H159" i="13"/>
  <c r="F159" i="13"/>
  <c r="D159" i="13"/>
  <c r="B159" i="13"/>
  <c r="C159" i="13"/>
  <c r="G159" i="13"/>
  <c r="E159" i="13"/>
  <c r="G160" i="13"/>
  <c r="E160" i="13"/>
  <c r="C160" i="13"/>
  <c r="H160" i="13"/>
  <c r="B160" i="13"/>
  <c r="F160" i="13"/>
  <c r="D160" i="13"/>
  <c r="F161" i="13"/>
  <c r="D161" i="13"/>
  <c r="B161" i="13"/>
  <c r="G161" i="13"/>
  <c r="H161" i="13"/>
  <c r="E161" i="13"/>
  <c r="C161" i="13"/>
  <c r="E162" i="13"/>
  <c r="C162" i="13"/>
  <c r="H162" i="13"/>
  <c r="F162" i="13"/>
  <c r="G162" i="13"/>
  <c r="D162" i="13"/>
  <c r="B162" i="13"/>
  <c r="H163" i="13"/>
  <c r="F163" i="13"/>
  <c r="D163" i="13"/>
  <c r="B163" i="13"/>
  <c r="C163" i="13"/>
  <c r="G163" i="13"/>
  <c r="E163" i="13"/>
  <c r="G164" i="13"/>
  <c r="E164" i="13"/>
  <c r="C164" i="13"/>
  <c r="H164" i="13"/>
  <c r="B164" i="13"/>
  <c r="F164" i="13"/>
  <c r="D164" i="13"/>
  <c r="F165" i="13"/>
  <c r="D165" i="13"/>
  <c r="B165" i="13"/>
  <c r="G165" i="13"/>
  <c r="H165" i="13"/>
  <c r="E165" i="13"/>
  <c r="C165" i="13"/>
  <c r="E166" i="13"/>
  <c r="C166" i="13"/>
  <c r="H166" i="13"/>
  <c r="F166" i="13"/>
  <c r="G166" i="13"/>
  <c r="D166" i="13"/>
  <c r="B166" i="13"/>
  <c r="H167" i="13"/>
  <c r="F167" i="13"/>
  <c r="D167" i="13"/>
  <c r="B167" i="13"/>
  <c r="C167" i="13"/>
  <c r="G167" i="13"/>
  <c r="E167" i="13"/>
  <c r="G168" i="13"/>
  <c r="E168" i="13"/>
  <c r="C168" i="13"/>
  <c r="H168" i="13"/>
  <c r="B168" i="13"/>
  <c r="F168" i="13"/>
  <c r="D168" i="13"/>
  <c r="F169" i="13"/>
  <c r="D169" i="13"/>
  <c r="B169" i="13"/>
  <c r="G169" i="13"/>
  <c r="H169" i="13"/>
  <c r="E169" i="13"/>
  <c r="C169" i="13"/>
  <c r="E170" i="13"/>
  <c r="C170" i="13"/>
  <c r="H170" i="13"/>
  <c r="F170" i="13"/>
  <c r="G170" i="13"/>
  <c r="D170" i="13"/>
  <c r="B170" i="13"/>
  <c r="H171" i="13"/>
  <c r="F171" i="13"/>
  <c r="D171" i="13"/>
  <c r="B171" i="13"/>
  <c r="C171" i="13"/>
  <c r="G171" i="13"/>
  <c r="E171" i="13"/>
  <c r="G172" i="13"/>
  <c r="E172" i="13"/>
  <c r="C172" i="13"/>
  <c r="H172" i="13"/>
  <c r="B172" i="13"/>
  <c r="F172" i="13"/>
  <c r="D172" i="13"/>
  <c r="F173" i="13"/>
  <c r="D173" i="13"/>
  <c r="B173" i="13"/>
  <c r="G173" i="13"/>
  <c r="H173" i="13"/>
  <c r="E173" i="13"/>
  <c r="C173" i="13"/>
  <c r="E174" i="13"/>
  <c r="C174" i="13"/>
  <c r="H174" i="13"/>
  <c r="F174" i="13"/>
  <c r="G174" i="13"/>
  <c r="D174" i="13"/>
  <c r="B174" i="13"/>
  <c r="H175" i="13"/>
  <c r="F175" i="13"/>
  <c r="D175" i="13"/>
  <c r="B175" i="13"/>
  <c r="C175" i="13"/>
  <c r="G175" i="13"/>
  <c r="E175" i="13"/>
  <c r="G176" i="13"/>
  <c r="E176" i="13"/>
  <c r="C176" i="13"/>
  <c r="H176" i="13"/>
  <c r="F176" i="13"/>
  <c r="D176" i="13"/>
  <c r="B176" i="13"/>
  <c r="F177" i="13"/>
  <c r="D177" i="13"/>
  <c r="B177" i="13"/>
  <c r="G177" i="13"/>
  <c r="E177" i="13"/>
  <c r="C177" i="13"/>
  <c r="H177" i="13"/>
  <c r="E178" i="13"/>
  <c r="C178" i="13"/>
  <c r="H178" i="13"/>
  <c r="F178" i="13"/>
  <c r="G178" i="13"/>
  <c r="D178" i="13"/>
  <c r="B178" i="13"/>
  <c r="H179" i="13"/>
  <c r="F179" i="13"/>
  <c r="D179" i="13"/>
  <c r="B179" i="13"/>
  <c r="C179" i="13"/>
  <c r="G179" i="13"/>
  <c r="E179" i="13"/>
  <c r="G180" i="13"/>
  <c r="E180" i="13"/>
  <c r="C180" i="13"/>
  <c r="H180" i="13"/>
  <c r="F180" i="13"/>
  <c r="D180" i="13"/>
  <c r="B180" i="13"/>
  <c r="F181" i="13"/>
  <c r="D181" i="13"/>
  <c r="G181" i="13"/>
  <c r="H181" i="13"/>
  <c r="E181" i="13"/>
  <c r="B181" i="13"/>
  <c r="C181" i="13"/>
  <c r="H182" i="13"/>
  <c r="C182" i="13"/>
  <c r="D182" i="13"/>
  <c r="B182" i="13"/>
  <c r="E182" i="13"/>
  <c r="G182" i="13"/>
  <c r="F182" i="13"/>
  <c r="G183" i="13"/>
  <c r="E183" i="13"/>
  <c r="C183" i="13"/>
  <c r="B183" i="13"/>
  <c r="H183" i="13"/>
  <c r="F183" i="13"/>
  <c r="D183" i="13"/>
  <c r="F184" i="13"/>
  <c r="D184" i="13"/>
  <c r="B184" i="13"/>
  <c r="H184" i="13"/>
  <c r="G184" i="13"/>
  <c r="E184" i="13"/>
  <c r="C184" i="13"/>
  <c r="E185" i="13"/>
  <c r="B185" i="13"/>
  <c r="H185" i="13"/>
  <c r="G185" i="13"/>
  <c r="C185" i="13"/>
  <c r="F185" i="13"/>
  <c r="D185" i="13"/>
  <c r="H186" i="13"/>
  <c r="E186" i="13"/>
  <c r="D186" i="13"/>
  <c r="F186" i="13"/>
  <c r="G186" i="13"/>
  <c r="B186" i="13"/>
  <c r="C186" i="13"/>
  <c r="G187" i="13"/>
  <c r="H187" i="13"/>
  <c r="C187" i="13"/>
  <c r="D187" i="13"/>
  <c r="F187" i="13"/>
  <c r="E187" i="13"/>
  <c r="B187" i="13"/>
  <c r="F188" i="13"/>
  <c r="D188" i="13"/>
  <c r="B188" i="13"/>
  <c r="G188" i="13"/>
  <c r="E188" i="13"/>
  <c r="C188" i="13"/>
  <c r="H188" i="13"/>
  <c r="E189" i="13"/>
  <c r="H189" i="13"/>
  <c r="F189" i="13"/>
  <c r="G189" i="13"/>
  <c r="H190" i="13"/>
  <c r="F190" i="13"/>
  <c r="E190" i="13"/>
  <c r="G190" i="13"/>
  <c r="G191" i="13"/>
  <c r="E191" i="13"/>
  <c r="H191" i="13"/>
  <c r="F191" i="13"/>
  <c r="F192" i="13"/>
  <c r="G192" i="13"/>
  <c r="E192" i="13"/>
  <c r="H192" i="13"/>
  <c r="E193" i="13"/>
  <c r="H193" i="13"/>
  <c r="F193" i="13"/>
  <c r="G193" i="13"/>
  <c r="H194" i="13"/>
  <c r="F194" i="13"/>
  <c r="G194" i="13"/>
  <c r="E194" i="13"/>
  <c r="G195" i="13"/>
  <c r="E195" i="13"/>
  <c r="H195" i="13"/>
  <c r="F195" i="13"/>
  <c r="F196" i="13"/>
  <c r="G196" i="13"/>
  <c r="E196" i="13"/>
  <c r="H196" i="13"/>
  <c r="E197" i="13"/>
  <c r="H197" i="13"/>
  <c r="F197" i="13"/>
  <c r="G197" i="13"/>
  <c r="H198" i="13"/>
  <c r="F198" i="13"/>
  <c r="G198" i="13"/>
  <c r="E198" i="13"/>
  <c r="G199" i="13"/>
  <c r="E199" i="13"/>
  <c r="H199" i="13"/>
  <c r="F199" i="13"/>
  <c r="F200" i="13"/>
  <c r="G200" i="13"/>
  <c r="H200" i="13"/>
  <c r="E200" i="13"/>
  <c r="E201" i="13"/>
  <c r="H201" i="13"/>
  <c r="F201" i="13"/>
  <c r="G201" i="13"/>
  <c r="H202" i="13"/>
  <c r="F202" i="13"/>
  <c r="G202" i="13"/>
  <c r="E202" i="13"/>
  <c r="G203" i="13"/>
  <c r="E203" i="13"/>
  <c r="H203" i="13"/>
  <c r="F203" i="13"/>
  <c r="F204" i="13"/>
  <c r="G204" i="13"/>
  <c r="H204" i="13"/>
  <c r="E204" i="13"/>
  <c r="E205" i="13"/>
  <c r="H205" i="13"/>
  <c r="F205" i="13"/>
  <c r="G205" i="13"/>
  <c r="H206" i="13"/>
  <c r="F206" i="13"/>
  <c r="G206" i="13"/>
  <c r="E206" i="13"/>
  <c r="G207" i="13"/>
  <c r="E207" i="13"/>
  <c r="H207" i="13"/>
  <c r="F207" i="13"/>
  <c r="F208" i="13"/>
  <c r="G208" i="13"/>
  <c r="H208" i="13"/>
  <c r="E208" i="13"/>
  <c r="E209" i="13"/>
  <c r="H209" i="13"/>
  <c r="F209" i="13"/>
  <c r="G209" i="13"/>
  <c r="H210" i="13"/>
  <c r="F210" i="13"/>
  <c r="G210" i="13"/>
  <c r="E210" i="13"/>
  <c r="G211" i="13"/>
  <c r="E211" i="13"/>
  <c r="H211" i="13"/>
  <c r="F211" i="13"/>
  <c r="F212" i="13"/>
  <c r="G212" i="13"/>
  <c r="H212" i="13"/>
  <c r="E212" i="13"/>
  <c r="E213" i="13"/>
  <c r="H213" i="13"/>
  <c r="F213" i="13"/>
  <c r="G213" i="13"/>
  <c r="H214" i="13"/>
  <c r="F214" i="13"/>
  <c r="G214" i="13"/>
  <c r="E214" i="13"/>
  <c r="G215" i="13"/>
  <c r="E215" i="13"/>
  <c r="H215" i="13"/>
  <c r="F215" i="13"/>
  <c r="F216" i="13"/>
  <c r="G216" i="13"/>
  <c r="H216" i="13"/>
  <c r="E216" i="13"/>
  <c r="H217" i="13"/>
  <c r="G217" i="13"/>
  <c r="F217" i="13"/>
  <c r="E217" i="13"/>
  <c r="G218" i="13"/>
  <c r="F218" i="13"/>
  <c r="E218" i="13"/>
  <c r="H218" i="13"/>
  <c r="F219" i="13"/>
  <c r="G219" i="13"/>
  <c r="E219" i="13"/>
  <c r="H219" i="13"/>
  <c r="E220" i="13"/>
  <c r="H220" i="13"/>
  <c r="F220" i="13"/>
  <c r="G220" i="13"/>
  <c r="H221" i="13"/>
  <c r="F221" i="13"/>
  <c r="G221" i="13"/>
  <c r="E221" i="13"/>
  <c r="H222" i="13"/>
  <c r="F222" i="13"/>
  <c r="G222" i="13"/>
  <c r="E222" i="13"/>
  <c r="G223" i="13"/>
  <c r="E223" i="13"/>
  <c r="H223" i="13"/>
  <c r="F223" i="13"/>
  <c r="F224" i="13"/>
  <c r="G224" i="13"/>
  <c r="H224" i="13"/>
  <c r="E224" i="13"/>
  <c r="E225" i="13"/>
  <c r="H225" i="13"/>
  <c r="F225" i="13"/>
  <c r="G225" i="13"/>
  <c r="H226" i="13"/>
  <c r="F226" i="13"/>
  <c r="G226" i="13"/>
  <c r="E226" i="13"/>
  <c r="G227" i="13"/>
  <c r="E227" i="13"/>
  <c r="H227" i="13"/>
  <c r="F227" i="13"/>
  <c r="F228" i="13"/>
  <c r="G228" i="13"/>
  <c r="H228" i="13"/>
  <c r="E228" i="13"/>
  <c r="E229" i="13"/>
  <c r="H229" i="13"/>
  <c r="F229" i="13"/>
  <c r="G229" i="13"/>
  <c r="H230" i="13"/>
  <c r="F230" i="13"/>
  <c r="G230" i="13"/>
  <c r="E230" i="13"/>
  <c r="G231" i="13"/>
  <c r="E231" i="13"/>
  <c r="H231" i="13"/>
  <c r="F231" i="13"/>
  <c r="F232" i="13"/>
  <c r="G232" i="13"/>
  <c r="E232" i="13"/>
  <c r="H232" i="13"/>
  <c r="E233" i="13"/>
  <c r="H233" i="13"/>
  <c r="F233" i="13"/>
  <c r="G233" i="13"/>
  <c r="H234" i="13"/>
  <c r="F234" i="13"/>
  <c r="G234" i="13"/>
  <c r="E234" i="13"/>
  <c r="G235" i="13"/>
  <c r="E235" i="13"/>
  <c r="H235" i="13"/>
  <c r="F235" i="13"/>
  <c r="F236" i="13"/>
  <c r="G236" i="13"/>
  <c r="H236" i="13"/>
  <c r="E236" i="13"/>
  <c r="E237" i="13"/>
  <c r="H237" i="13"/>
  <c r="F237" i="13"/>
  <c r="G237" i="13"/>
  <c r="H238" i="13"/>
  <c r="F238" i="13"/>
  <c r="G238" i="13"/>
  <c r="E238" i="13"/>
  <c r="G239" i="13"/>
  <c r="E239" i="13"/>
  <c r="H239" i="13"/>
  <c r="F239" i="13"/>
  <c r="F240" i="13"/>
  <c r="G240" i="13"/>
  <c r="E240" i="13"/>
  <c r="H240" i="13"/>
  <c r="E241" i="13"/>
  <c r="H241" i="13"/>
  <c r="F241" i="13"/>
  <c r="G241" i="13"/>
  <c r="H242" i="13"/>
  <c r="F242" i="13"/>
  <c r="G242" i="13"/>
  <c r="E242" i="13"/>
  <c r="G243" i="13"/>
  <c r="E243" i="13"/>
  <c r="H243" i="13"/>
  <c r="F243" i="13"/>
  <c r="F244" i="13"/>
  <c r="G244" i="13"/>
  <c r="E244" i="13"/>
  <c r="H244" i="13"/>
  <c r="E245" i="13"/>
  <c r="H245" i="13"/>
  <c r="F245" i="13"/>
  <c r="G245" i="13"/>
  <c r="H246" i="13"/>
  <c r="F246" i="13"/>
  <c r="G246" i="13"/>
  <c r="E246" i="13"/>
  <c r="G247" i="13"/>
  <c r="E247" i="13"/>
  <c r="H247" i="13"/>
  <c r="F247" i="13"/>
  <c r="F248" i="13"/>
  <c r="G248" i="13"/>
  <c r="E248" i="13"/>
  <c r="H248" i="13"/>
  <c r="E249" i="13"/>
  <c r="H249" i="13"/>
  <c r="F249" i="13"/>
  <c r="G249" i="13"/>
  <c r="H250" i="13"/>
  <c r="F250" i="13"/>
  <c r="G250" i="13"/>
  <c r="E250" i="13"/>
  <c r="G251" i="13"/>
  <c r="E251" i="13"/>
  <c r="H251" i="13"/>
  <c r="F251" i="13"/>
  <c r="F252" i="13"/>
  <c r="G252" i="13"/>
  <c r="E252" i="13"/>
  <c r="H252" i="13"/>
  <c r="E6" i="13"/>
  <c r="H6" i="13"/>
  <c r="F6" i="13"/>
  <c r="D6" i="13"/>
  <c r="G6" i="13"/>
  <c r="B6" i="13"/>
  <c r="C6" i="13"/>
  <c r="F7" i="13"/>
  <c r="D7" i="13"/>
  <c r="B7" i="13"/>
  <c r="G7" i="13"/>
  <c r="E7" i="13"/>
  <c r="C7" i="13"/>
  <c r="H7" i="13"/>
  <c r="E8" i="13"/>
  <c r="C8" i="13"/>
  <c r="G8" i="13"/>
  <c r="H8" i="13"/>
  <c r="F8" i="13"/>
  <c r="D8" i="13"/>
  <c r="B8" i="13"/>
  <c r="D9" i="13"/>
  <c r="F9" i="13"/>
  <c r="C9" i="13"/>
  <c r="H9" i="13"/>
  <c r="G9" i="13"/>
  <c r="B9" i="13"/>
  <c r="E9" i="13"/>
  <c r="F11" i="13"/>
  <c r="G10" i="13"/>
  <c r="E11" i="13"/>
  <c r="D11" i="13"/>
  <c r="B10" i="13"/>
  <c r="E10" i="13"/>
  <c r="C11" i="13"/>
  <c r="B11" i="13"/>
  <c r="F10" i="13"/>
  <c r="C10" i="13"/>
  <c r="H11" i="13"/>
  <c r="G11" i="13"/>
  <c r="D10" i="13"/>
  <c r="H10" i="13"/>
  <c r="B12" i="13"/>
  <c r="H12" i="13"/>
  <c r="E12" i="13"/>
  <c r="F12" i="13"/>
  <c r="C12" i="13"/>
  <c r="D12" i="13"/>
  <c r="G12" i="13"/>
  <c r="E13" i="13"/>
  <c r="D13" i="13"/>
  <c r="C13" i="13"/>
  <c r="B13" i="13"/>
  <c r="H13" i="13"/>
  <c r="G13" i="13"/>
  <c r="F13" i="13"/>
  <c r="G14" i="13"/>
  <c r="D14" i="13"/>
  <c r="F14" i="13"/>
  <c r="E14" i="13"/>
  <c r="B14" i="13"/>
  <c r="C14" i="13"/>
  <c r="H14" i="13"/>
  <c r="E16" i="13"/>
  <c r="G16" i="13"/>
  <c r="F15" i="13"/>
  <c r="E15" i="13"/>
  <c r="C16" i="13"/>
  <c r="H16" i="13"/>
  <c r="D15" i="13"/>
  <c r="C15" i="13"/>
  <c r="B16" i="13"/>
  <c r="H15" i="13"/>
  <c r="G15" i="13"/>
  <c r="D16" i="13"/>
  <c r="F16" i="13"/>
  <c r="B15" i="13"/>
  <c r="G18" i="13"/>
  <c r="F18" i="13"/>
  <c r="D17" i="13"/>
  <c r="H17" i="13"/>
  <c r="E18" i="13"/>
  <c r="D18" i="13"/>
  <c r="B17" i="13"/>
  <c r="F17" i="13"/>
  <c r="E17" i="13"/>
  <c r="C18" i="13"/>
  <c r="B18" i="13"/>
  <c r="G17" i="13"/>
  <c r="C17" i="13"/>
  <c r="H18" i="13"/>
  <c r="F19" i="13"/>
  <c r="E19" i="13"/>
  <c r="B19" i="13"/>
  <c r="H19" i="13"/>
  <c r="G19" i="13"/>
  <c r="D19" i="13"/>
  <c r="C19" i="13"/>
  <c r="C21" i="13"/>
  <c r="F21" i="13"/>
  <c r="F20" i="13"/>
  <c r="D20" i="13"/>
  <c r="D21" i="13"/>
  <c r="G21" i="13"/>
  <c r="G20" i="13"/>
  <c r="B20" i="13"/>
  <c r="H21" i="13"/>
  <c r="H20" i="13"/>
  <c r="C20" i="13"/>
  <c r="B21" i="13"/>
  <c r="E21" i="13"/>
  <c r="E20" i="13"/>
  <c r="F22" i="13"/>
  <c r="B22" i="13"/>
  <c r="E22" i="13"/>
  <c r="C22" i="13"/>
  <c r="D22" i="13"/>
  <c r="G22" i="13"/>
  <c r="H22" i="13"/>
  <c r="B23" i="13"/>
  <c r="D23" i="13"/>
  <c r="C23" i="13"/>
  <c r="H23" i="13"/>
  <c r="F23" i="13"/>
  <c r="E23" i="13"/>
  <c r="G23" i="13"/>
  <c r="G24" i="13"/>
  <c r="B24" i="13"/>
  <c r="C24" i="13"/>
  <c r="H24" i="13"/>
  <c r="D24" i="13"/>
  <c r="E24" i="13"/>
  <c r="F24" i="13"/>
  <c r="G25" i="13"/>
  <c r="F25" i="13"/>
  <c r="H25" i="13"/>
  <c r="C25" i="13"/>
  <c r="D25" i="13"/>
  <c r="E25" i="13"/>
  <c r="B25" i="13"/>
  <c r="F26" i="13"/>
  <c r="E26" i="13"/>
  <c r="H26" i="13"/>
  <c r="B26" i="13"/>
  <c r="G26" i="13"/>
  <c r="C26" i="13"/>
  <c r="D26" i="13"/>
  <c r="E27" i="13"/>
  <c r="C27" i="13"/>
  <c r="D27" i="13"/>
  <c r="F27" i="13"/>
  <c r="B27" i="13"/>
  <c r="H27" i="13"/>
  <c r="G27" i="13"/>
  <c r="D28" i="13"/>
  <c r="F28" i="13"/>
  <c r="B29" i="13"/>
  <c r="E29" i="13"/>
  <c r="H28" i="13"/>
  <c r="G28" i="13"/>
  <c r="H29" i="13"/>
  <c r="C29" i="13"/>
  <c r="C28" i="13"/>
  <c r="F29" i="13"/>
  <c r="G29" i="13"/>
  <c r="E28" i="13"/>
  <c r="B28" i="13"/>
  <c r="D29" i="13"/>
  <c r="E30" i="13"/>
  <c r="C30" i="13"/>
  <c r="H30" i="13"/>
  <c r="F30" i="13"/>
  <c r="D30" i="13"/>
  <c r="B30" i="13"/>
  <c r="G30" i="13"/>
  <c r="H31" i="13"/>
  <c r="F31" i="13"/>
  <c r="D31" i="13"/>
  <c r="B31" i="13"/>
  <c r="C31" i="13"/>
  <c r="G31" i="13"/>
  <c r="E31" i="13"/>
  <c r="H32" i="13"/>
  <c r="F32" i="13"/>
  <c r="C32" i="13"/>
  <c r="D32" i="13"/>
  <c r="B32" i="13"/>
  <c r="G32" i="13"/>
  <c r="E32" i="13"/>
  <c r="G33" i="13"/>
  <c r="E33" i="13"/>
  <c r="C33" i="13"/>
  <c r="H33" i="13"/>
  <c r="B33" i="13"/>
  <c r="F33" i="13"/>
  <c r="D33" i="13"/>
  <c r="F34" i="13"/>
  <c r="D34" i="13"/>
  <c r="B34" i="13"/>
  <c r="G34" i="13"/>
  <c r="E34" i="13"/>
  <c r="C34" i="13"/>
  <c r="H34" i="13"/>
  <c r="E35" i="13"/>
  <c r="C35" i="13"/>
  <c r="H35" i="13"/>
  <c r="F35" i="13"/>
  <c r="D35" i="13"/>
  <c r="B35" i="13"/>
  <c r="G35" i="13"/>
  <c r="H36" i="13"/>
  <c r="F36" i="13"/>
  <c r="D36" i="13"/>
  <c r="B36" i="13"/>
  <c r="G36" i="13"/>
  <c r="E36" i="13"/>
  <c r="C36" i="13"/>
  <c r="G37" i="13"/>
  <c r="E37" i="13"/>
  <c r="C37" i="13"/>
  <c r="H37" i="13"/>
  <c r="B37" i="13"/>
  <c r="F37" i="13"/>
  <c r="D37" i="13"/>
  <c r="F38" i="13"/>
  <c r="D38" i="13"/>
  <c r="B38" i="13"/>
  <c r="G38" i="13"/>
  <c r="E38" i="13"/>
  <c r="C38" i="13"/>
  <c r="H38" i="13"/>
  <c r="E39" i="13"/>
  <c r="C39" i="13"/>
  <c r="H39" i="13"/>
  <c r="F39" i="13"/>
  <c r="D39" i="13"/>
  <c r="B39" i="13"/>
  <c r="G39" i="13"/>
  <c r="H40" i="13"/>
  <c r="F40" i="13"/>
  <c r="D40" i="13"/>
  <c r="B40" i="13"/>
  <c r="C40" i="13"/>
  <c r="G40" i="13"/>
  <c r="E40" i="13"/>
  <c r="G41" i="13"/>
  <c r="E41" i="13"/>
  <c r="C41" i="13"/>
  <c r="H41" i="13"/>
  <c r="F41" i="13"/>
  <c r="D41" i="13"/>
  <c r="B41" i="13"/>
  <c r="F42" i="13"/>
  <c r="D42" i="13"/>
  <c r="B42" i="13"/>
  <c r="G42" i="13"/>
  <c r="E42" i="13"/>
  <c r="C42" i="13"/>
  <c r="H42" i="13"/>
  <c r="E43" i="13"/>
  <c r="C43" i="13"/>
  <c r="H43" i="13"/>
  <c r="F43" i="13"/>
  <c r="G43" i="13"/>
  <c r="D43" i="13"/>
  <c r="B43" i="13"/>
  <c r="H44" i="13"/>
  <c r="F44" i="13"/>
  <c r="D44" i="13"/>
  <c r="B44" i="13"/>
  <c r="C44" i="13"/>
  <c r="G44" i="13"/>
  <c r="E44" i="13"/>
  <c r="G45" i="13"/>
  <c r="E45" i="13"/>
  <c r="C45" i="13"/>
  <c r="H45" i="13"/>
  <c r="B45" i="13"/>
  <c r="F45" i="13"/>
  <c r="D45" i="13"/>
  <c r="F46" i="13"/>
  <c r="D46" i="13"/>
  <c r="B46" i="13"/>
  <c r="G46" i="13"/>
  <c r="E46" i="13"/>
  <c r="C46" i="13"/>
  <c r="H46" i="13"/>
  <c r="E47" i="13"/>
  <c r="C47" i="13"/>
  <c r="H47" i="13"/>
  <c r="F47" i="13"/>
  <c r="G47" i="13"/>
  <c r="D47" i="13"/>
  <c r="B47" i="13"/>
  <c r="H48" i="13"/>
  <c r="F48" i="13"/>
  <c r="D48" i="13"/>
  <c r="B48" i="13"/>
  <c r="G48" i="13"/>
  <c r="E48" i="13"/>
  <c r="C48" i="13"/>
  <c r="G49" i="13"/>
  <c r="E49" i="13"/>
  <c r="C49" i="13"/>
  <c r="H49" i="13"/>
  <c r="B49" i="13"/>
  <c r="F49" i="13"/>
  <c r="D49" i="13"/>
  <c r="F50" i="13"/>
  <c r="D50" i="13"/>
  <c r="B50" i="13"/>
  <c r="G50" i="13"/>
  <c r="H50" i="13"/>
  <c r="E50" i="13"/>
  <c r="C50" i="13"/>
  <c r="E51" i="13"/>
  <c r="C51" i="13"/>
  <c r="H51" i="13"/>
  <c r="F51" i="13"/>
  <c r="D51" i="13"/>
  <c r="B51" i="13"/>
  <c r="G51" i="13"/>
  <c r="H52" i="13"/>
  <c r="F52" i="13"/>
  <c r="D52" i="13"/>
  <c r="B52" i="13"/>
  <c r="C52" i="13"/>
  <c r="G52" i="13"/>
  <c r="E52" i="13"/>
  <c r="G53" i="13"/>
  <c r="E53" i="13"/>
  <c r="C53" i="13"/>
  <c r="H53" i="13"/>
  <c r="F53" i="13"/>
  <c r="D53" i="13"/>
  <c r="B53" i="13"/>
  <c r="F54" i="13"/>
  <c r="D54" i="13"/>
  <c r="B54" i="13"/>
  <c r="G54" i="13"/>
  <c r="E54" i="13"/>
  <c r="C54" i="13"/>
  <c r="H54" i="13"/>
  <c r="E55" i="13"/>
  <c r="C55" i="13"/>
  <c r="H55" i="13"/>
  <c r="F55" i="13"/>
  <c r="G55" i="13"/>
  <c r="D55" i="13"/>
  <c r="B55" i="13"/>
  <c r="H56" i="13"/>
  <c r="F56" i="13"/>
  <c r="G56" i="13"/>
  <c r="E56" i="13"/>
  <c r="D56" i="13"/>
  <c r="B56" i="13"/>
  <c r="C56" i="13"/>
  <c r="G57" i="13"/>
  <c r="E57" i="13"/>
  <c r="B57" i="13"/>
  <c r="C57" i="13"/>
  <c r="H57" i="13"/>
  <c r="F57" i="13"/>
  <c r="D57" i="13"/>
  <c r="F58" i="13"/>
  <c r="D58" i="13"/>
  <c r="H58" i="13"/>
  <c r="B58" i="13"/>
  <c r="G58" i="13"/>
  <c r="E58" i="13"/>
  <c r="C58" i="13"/>
  <c r="E59" i="13"/>
  <c r="C59" i="13"/>
  <c r="H59" i="13"/>
  <c r="F59" i="13"/>
  <c r="G59" i="13"/>
  <c r="D59" i="13"/>
  <c r="B59" i="13"/>
  <c r="H60" i="13"/>
  <c r="F60" i="13"/>
  <c r="C60" i="13"/>
  <c r="D60" i="13"/>
  <c r="B60" i="13"/>
  <c r="G60" i="13"/>
  <c r="E60" i="13"/>
  <c r="G61" i="13"/>
  <c r="E61" i="13"/>
  <c r="F61" i="13"/>
  <c r="D61" i="13"/>
  <c r="C61" i="13"/>
  <c r="H61" i="13"/>
  <c r="B61" i="13"/>
  <c r="F62" i="13"/>
  <c r="D62" i="13"/>
  <c r="H62" i="13"/>
  <c r="B62" i="13"/>
  <c r="G62" i="13"/>
  <c r="E62" i="13"/>
  <c r="C62" i="13"/>
  <c r="E63" i="13"/>
  <c r="C63" i="13"/>
  <c r="F63" i="13"/>
  <c r="H63" i="13"/>
  <c r="D63" i="13"/>
  <c r="B63" i="13"/>
  <c r="G63" i="13"/>
  <c r="H64" i="13"/>
  <c r="F64" i="13"/>
  <c r="B64" i="13"/>
  <c r="D64" i="13"/>
  <c r="E64" i="13"/>
  <c r="G64" i="13"/>
  <c r="C64" i="13"/>
  <c r="G65" i="13"/>
  <c r="E65" i="13"/>
  <c r="C65" i="13"/>
  <c r="H65" i="13"/>
  <c r="F65" i="13"/>
  <c r="D65" i="13"/>
  <c r="B65" i="13"/>
  <c r="F66" i="13"/>
  <c r="D66" i="13"/>
  <c r="H66" i="13"/>
  <c r="B66" i="13"/>
  <c r="G66" i="13"/>
  <c r="E66" i="13"/>
  <c r="C66" i="13"/>
  <c r="E67" i="13"/>
  <c r="C67" i="13"/>
  <c r="H67" i="13"/>
  <c r="F67" i="13"/>
  <c r="G67" i="13"/>
  <c r="D67" i="13"/>
  <c r="B67" i="13"/>
  <c r="H68" i="13"/>
  <c r="F68" i="13"/>
  <c r="D68" i="13"/>
  <c r="B68" i="13"/>
  <c r="C68" i="13"/>
  <c r="G68" i="13"/>
  <c r="E68" i="13"/>
  <c r="G69" i="13"/>
  <c r="E69" i="13"/>
  <c r="C69" i="13"/>
  <c r="H69" i="13"/>
  <c r="B69" i="13"/>
  <c r="F69" i="13"/>
  <c r="D69" i="13"/>
  <c r="F70" i="13"/>
  <c r="D70" i="13"/>
  <c r="B70" i="13"/>
  <c r="G70" i="13"/>
  <c r="H70" i="13"/>
  <c r="E70" i="13"/>
  <c r="C70" i="13"/>
  <c r="E71" i="13"/>
  <c r="C71" i="13"/>
  <c r="H71" i="13"/>
  <c r="F71" i="13"/>
  <c r="G71" i="13"/>
  <c r="D71" i="13"/>
  <c r="B71" i="13"/>
  <c r="H72" i="13"/>
  <c r="F72" i="13"/>
  <c r="D72" i="13"/>
  <c r="B72" i="13"/>
  <c r="G72" i="13"/>
  <c r="E72" i="13"/>
  <c r="C72" i="13"/>
  <c r="G73" i="13"/>
  <c r="E73" i="13"/>
  <c r="C73" i="13"/>
  <c r="H73" i="13"/>
  <c r="B73" i="13"/>
  <c r="F73" i="13"/>
  <c r="D73" i="13"/>
  <c r="F74" i="13"/>
  <c r="D74" i="13"/>
  <c r="B74" i="13"/>
  <c r="G74" i="13"/>
  <c r="H74" i="13"/>
  <c r="E74" i="13"/>
  <c r="C74" i="13"/>
  <c r="E75" i="13"/>
  <c r="C75" i="13"/>
  <c r="H75" i="13"/>
  <c r="F75" i="13"/>
  <c r="G75" i="13"/>
  <c r="D75" i="13"/>
  <c r="B75" i="13"/>
  <c r="H76" i="13"/>
  <c r="F76" i="13"/>
  <c r="D76" i="13"/>
  <c r="B76" i="13"/>
  <c r="C76" i="13"/>
  <c r="G76" i="13"/>
  <c r="E76" i="13"/>
  <c r="G77" i="13"/>
  <c r="E77" i="13"/>
  <c r="C77" i="13"/>
  <c r="B77" i="13"/>
  <c r="H77" i="13"/>
  <c r="F77" i="13"/>
  <c r="D77" i="13"/>
  <c r="F78" i="13"/>
  <c r="D78" i="13"/>
  <c r="B78" i="13"/>
  <c r="G78" i="13"/>
  <c r="H78" i="13"/>
  <c r="E78" i="13"/>
  <c r="C78" i="13"/>
  <c r="E79" i="13"/>
  <c r="C79" i="13"/>
  <c r="H79" i="13"/>
  <c r="F79" i="13"/>
  <c r="G79" i="13"/>
  <c r="D79" i="13"/>
  <c r="B79" i="13"/>
  <c r="H80" i="13"/>
  <c r="F80" i="13"/>
  <c r="D80" i="13"/>
  <c r="B80" i="13"/>
  <c r="C80" i="13"/>
  <c r="G80" i="13"/>
  <c r="E80" i="13"/>
  <c r="G81" i="13"/>
  <c r="E81" i="13"/>
  <c r="C81" i="13"/>
  <c r="H81" i="13"/>
  <c r="B81" i="13"/>
  <c r="F81" i="13"/>
  <c r="D81" i="13"/>
  <c r="F82" i="13"/>
  <c r="D82" i="13"/>
  <c r="B82" i="13"/>
  <c r="G82" i="13"/>
  <c r="H82" i="13"/>
  <c r="E82" i="13"/>
  <c r="C82" i="13"/>
  <c r="E83" i="13"/>
  <c r="C83" i="13"/>
  <c r="H83" i="13"/>
  <c r="F83" i="13"/>
  <c r="G83" i="13"/>
  <c r="D83" i="13"/>
  <c r="B83" i="13"/>
  <c r="H84" i="13"/>
  <c r="F84" i="13"/>
  <c r="D84" i="13"/>
  <c r="B84" i="13"/>
  <c r="C84" i="13"/>
  <c r="G84" i="13"/>
  <c r="E84" i="13"/>
  <c r="G85" i="13"/>
  <c r="E85" i="13"/>
  <c r="C85" i="13"/>
  <c r="H85" i="13"/>
  <c r="B85" i="13"/>
  <c r="F85" i="13"/>
  <c r="D85" i="13"/>
  <c r="F86" i="13"/>
  <c r="D86" i="13"/>
  <c r="B86" i="13"/>
  <c r="G86" i="13"/>
  <c r="E86" i="13"/>
  <c r="C86" i="13"/>
  <c r="H86" i="13"/>
  <c r="E87" i="13"/>
  <c r="C87" i="13"/>
  <c r="H87" i="13"/>
  <c r="F87" i="13"/>
  <c r="D87" i="13"/>
  <c r="B87" i="13"/>
  <c r="G87" i="13"/>
  <c r="H88" i="13"/>
  <c r="F88" i="13"/>
  <c r="D88" i="13"/>
  <c r="B88" i="13"/>
  <c r="C88" i="13"/>
  <c r="G88" i="13"/>
  <c r="E88" i="13"/>
  <c r="G89" i="13"/>
  <c r="E89" i="13"/>
  <c r="C89" i="13"/>
  <c r="H89" i="13"/>
  <c r="F89" i="13"/>
  <c r="D89" i="13"/>
  <c r="B89" i="13"/>
  <c r="F90" i="13"/>
  <c r="D90" i="13"/>
  <c r="B90" i="13"/>
  <c r="G90" i="13"/>
  <c r="H90" i="13"/>
  <c r="E90" i="13"/>
  <c r="C90" i="13"/>
  <c r="E91" i="13"/>
  <c r="C91" i="13"/>
  <c r="H91" i="13"/>
  <c r="F91" i="13"/>
  <c r="D91" i="13"/>
  <c r="B91" i="13"/>
  <c r="G91" i="13"/>
  <c r="H92" i="13"/>
  <c r="F92" i="13"/>
  <c r="D92" i="13"/>
  <c r="B92" i="13"/>
  <c r="G92" i="13"/>
  <c r="E92" i="13"/>
  <c r="C92" i="13"/>
  <c r="G93" i="13"/>
  <c r="E93" i="13"/>
  <c r="C93" i="13"/>
  <c r="H93" i="13"/>
  <c r="B93" i="13"/>
  <c r="F93" i="13"/>
  <c r="D93" i="13"/>
  <c r="F94" i="13"/>
  <c r="D94" i="13"/>
  <c r="B94" i="13"/>
  <c r="G94" i="13"/>
  <c r="E94" i="13"/>
  <c r="C94" i="13"/>
  <c r="H94" i="13"/>
  <c r="E95" i="13"/>
  <c r="C95" i="13"/>
  <c r="H95" i="13"/>
  <c r="F95" i="13"/>
  <c r="G95" i="13"/>
  <c r="D95" i="13"/>
  <c r="B95" i="13"/>
  <c r="C260" i="14" l="1"/>
  <c r="E260" i="14"/>
  <c r="G260" i="14"/>
  <c r="B260" i="14"/>
  <c r="H260" i="14"/>
  <c r="D260" i="14"/>
  <c r="F260" i="14"/>
  <c r="A261" i="14" a="1"/>
  <c r="A261" i="14" s="1"/>
  <c r="D261" i="13"/>
  <c r="F261" i="13"/>
  <c r="H261" i="13"/>
  <c r="C261" i="13"/>
  <c r="E261" i="13"/>
  <c r="G261" i="13"/>
  <c r="B261" i="13"/>
  <c r="A262" i="13" a="1"/>
  <c r="A262" i="13" s="1"/>
  <c r="B261" i="14" l="1"/>
  <c r="D261" i="14"/>
  <c r="F261" i="14"/>
  <c r="H261" i="14"/>
  <c r="G261" i="14"/>
  <c r="C261" i="14"/>
  <c r="E261" i="14"/>
  <c r="A262" i="14" a="1"/>
  <c r="A262" i="14" s="1"/>
  <c r="C262" i="13"/>
  <c r="E262" i="13"/>
  <c r="G262" i="13"/>
  <c r="B262" i="13"/>
  <c r="D262" i="13"/>
  <c r="F262" i="13"/>
  <c r="H262" i="13"/>
  <c r="A263" i="13" a="1"/>
  <c r="A263" i="13" s="1"/>
  <c r="E262" i="14" l="1"/>
  <c r="G262" i="14"/>
  <c r="B262" i="14"/>
  <c r="D262" i="14"/>
  <c r="F262" i="14"/>
  <c r="H262" i="14"/>
  <c r="C262" i="14"/>
  <c r="A263" i="14" a="1"/>
  <c r="A263" i="14" s="1"/>
  <c r="F263" i="13"/>
  <c r="H263" i="13"/>
  <c r="C263" i="13"/>
  <c r="E263" i="13"/>
  <c r="G263" i="13"/>
  <c r="B263" i="13"/>
  <c r="D263" i="13"/>
  <c r="A264" i="13" a="1"/>
  <c r="A264" i="13" s="1"/>
  <c r="H263" i="14" l="1"/>
  <c r="C263" i="14"/>
  <c r="E263" i="14"/>
  <c r="G263" i="14"/>
  <c r="B263" i="14"/>
  <c r="D263" i="14"/>
  <c r="F263" i="14"/>
  <c r="A264" i="14" a="1"/>
  <c r="A264" i="14" s="1"/>
  <c r="E264" i="13"/>
  <c r="G264" i="13"/>
  <c r="B264" i="13"/>
  <c r="D264" i="13"/>
  <c r="F264" i="13"/>
  <c r="H264" i="13"/>
  <c r="C264" i="13"/>
  <c r="A265" i="13" a="1"/>
  <c r="A265" i="13" s="1"/>
  <c r="C264" i="14" l="1"/>
  <c r="E264" i="14"/>
  <c r="G264" i="14"/>
  <c r="B264" i="14"/>
  <c r="D264" i="14"/>
  <c r="F264" i="14"/>
  <c r="H264" i="14"/>
  <c r="A265" i="14" a="1"/>
  <c r="A265" i="14" s="1"/>
  <c r="D265" i="13"/>
  <c r="F265" i="13"/>
  <c r="H265" i="13"/>
  <c r="C265" i="13"/>
  <c r="B265" i="13"/>
  <c r="E265" i="13"/>
  <c r="G265" i="13"/>
  <c r="A266" i="13" a="1"/>
  <c r="A266" i="13" s="1"/>
  <c r="B265" i="14" l="1"/>
  <c r="D265" i="14"/>
  <c r="F265" i="14"/>
  <c r="H265" i="14"/>
  <c r="C265" i="14"/>
  <c r="E265" i="14"/>
  <c r="G265" i="14"/>
  <c r="A266" i="14" a="1"/>
  <c r="A266" i="14" s="1"/>
  <c r="H266" i="13"/>
  <c r="C266" i="13"/>
  <c r="E266" i="13"/>
  <c r="G266" i="13"/>
  <c r="B266" i="13"/>
  <c r="D266" i="13"/>
  <c r="F266" i="13"/>
  <c r="A267" i="13" a="1"/>
  <c r="A267" i="13" s="1"/>
  <c r="E266" i="14" l="1"/>
  <c r="G266" i="14"/>
  <c r="B266" i="14"/>
  <c r="D266" i="14"/>
  <c r="F266" i="14"/>
  <c r="H266" i="14"/>
  <c r="C266" i="14"/>
  <c r="A267" i="14" a="1"/>
  <c r="A267" i="14" s="1"/>
  <c r="C267" i="13"/>
  <c r="E267" i="13"/>
  <c r="G267" i="13"/>
  <c r="B267" i="13"/>
  <c r="D267" i="13"/>
  <c r="F267" i="13"/>
  <c r="H267" i="13"/>
  <c r="A268" i="13" a="1"/>
  <c r="A268" i="13" s="1"/>
  <c r="D267" i="14" l="1"/>
  <c r="F267" i="14"/>
  <c r="H267" i="14"/>
  <c r="C267" i="14"/>
  <c r="E267" i="14"/>
  <c r="G267" i="14"/>
  <c r="B267" i="14"/>
  <c r="A268" i="14" a="1"/>
  <c r="A268" i="14" s="1"/>
  <c r="E268" i="13"/>
  <c r="G268" i="13"/>
  <c r="B268" i="13"/>
  <c r="D268" i="13"/>
  <c r="F268" i="13"/>
  <c r="H268" i="13"/>
  <c r="C268" i="13"/>
  <c r="A269" i="13" a="1"/>
  <c r="A269" i="13" s="1"/>
  <c r="H268" i="14" l="1"/>
  <c r="C268" i="14"/>
  <c r="E268" i="14"/>
  <c r="G268" i="14"/>
  <c r="B268" i="14"/>
  <c r="D268" i="14"/>
  <c r="F268" i="14"/>
  <c r="A269" i="14" a="1"/>
  <c r="A269" i="14" s="1"/>
  <c r="B269" i="13"/>
  <c r="D269" i="13"/>
  <c r="F269" i="13"/>
  <c r="H269" i="13"/>
  <c r="C269" i="13"/>
  <c r="E269" i="13"/>
  <c r="G269" i="13"/>
  <c r="A270" i="13" a="1"/>
  <c r="A270" i="13" s="1"/>
  <c r="F269" i="14" l="1"/>
  <c r="H269" i="14"/>
  <c r="C269" i="14"/>
  <c r="E269" i="14"/>
  <c r="G269" i="14"/>
  <c r="B269" i="14"/>
  <c r="D269" i="14"/>
  <c r="A270" i="14" a="1"/>
  <c r="A270" i="14" s="1"/>
  <c r="C270" i="13"/>
  <c r="E270" i="13"/>
  <c r="G270" i="13"/>
  <c r="B270" i="13"/>
  <c r="D270" i="13"/>
  <c r="F270" i="13"/>
  <c r="H270" i="13"/>
  <c r="A271" i="13" a="1"/>
  <c r="A271" i="13" s="1"/>
  <c r="F270" i="14" l="1"/>
  <c r="H270" i="14"/>
  <c r="C270" i="14"/>
  <c r="E270" i="14"/>
  <c r="G270" i="14"/>
  <c r="B270" i="14"/>
  <c r="D270" i="14"/>
  <c r="A271" i="14" a="1"/>
  <c r="A271" i="14" s="1"/>
  <c r="G271" i="13"/>
  <c r="B271" i="13"/>
  <c r="D271" i="13"/>
  <c r="F271" i="13"/>
  <c r="H271" i="13"/>
  <c r="C271" i="13"/>
  <c r="E271" i="13"/>
  <c r="A272" i="13" a="1"/>
  <c r="A272" i="13" s="1"/>
  <c r="D271" i="14" l="1"/>
  <c r="F271" i="14"/>
  <c r="H271" i="14"/>
  <c r="C271" i="14"/>
  <c r="E271" i="14"/>
  <c r="G271" i="14"/>
  <c r="B271" i="14"/>
  <c r="A272" i="14" a="1"/>
  <c r="A272" i="14" s="1"/>
  <c r="E272" i="13"/>
  <c r="G272" i="13"/>
  <c r="B272" i="13"/>
  <c r="D272" i="13"/>
  <c r="C272" i="13"/>
  <c r="F272" i="13"/>
  <c r="H272" i="13"/>
  <c r="A273" i="13" a="1"/>
  <c r="A273" i="13" s="1"/>
  <c r="G272" i="14" l="1"/>
  <c r="B272" i="14"/>
  <c r="D272" i="14"/>
  <c r="F272" i="14"/>
  <c r="H272" i="14"/>
  <c r="C272" i="14"/>
  <c r="E272" i="14"/>
  <c r="A273" i="14" a="1"/>
  <c r="A273" i="14" s="1"/>
  <c r="E273" i="13"/>
  <c r="G273" i="13"/>
  <c r="B273" i="13"/>
  <c r="D273" i="13"/>
  <c r="F273" i="13"/>
  <c r="H273" i="13"/>
  <c r="C273" i="13"/>
  <c r="A274" i="13" a="1"/>
  <c r="A274" i="13" s="1"/>
  <c r="G273" i="14" l="1"/>
  <c r="B273" i="14"/>
  <c r="D273" i="14"/>
  <c r="F273" i="14"/>
  <c r="H273" i="14"/>
  <c r="C273" i="14"/>
  <c r="E273" i="14"/>
  <c r="A274" i="14" a="1"/>
  <c r="A274" i="14" s="1"/>
  <c r="D274" i="13"/>
  <c r="F274" i="13"/>
  <c r="H274" i="13"/>
  <c r="C274" i="13"/>
  <c r="E274" i="13"/>
  <c r="G274" i="13"/>
  <c r="B274" i="13"/>
  <c r="A275" i="13" a="1"/>
  <c r="A275" i="13" s="1"/>
  <c r="C274" i="14" l="1"/>
  <c r="E274" i="14"/>
  <c r="G274" i="14"/>
  <c r="B274" i="14"/>
  <c r="D274" i="14"/>
  <c r="F274" i="14"/>
  <c r="H274" i="14"/>
  <c r="A275" i="14" a="1"/>
  <c r="A275" i="14" s="1"/>
  <c r="G275" i="13"/>
  <c r="D275" i="13"/>
  <c r="E275" i="13"/>
  <c r="H275" i="13"/>
  <c r="B275" i="13"/>
  <c r="C275" i="13"/>
  <c r="F275" i="13"/>
  <c r="A276" i="13" a="1"/>
  <c r="A276" i="13" s="1"/>
  <c r="B275" i="14" l="1"/>
  <c r="D275" i="14"/>
  <c r="F275" i="14"/>
  <c r="H275" i="14"/>
  <c r="C275" i="14"/>
  <c r="E275" i="14"/>
  <c r="G275" i="14"/>
  <c r="A276" i="14" a="1"/>
  <c r="A276" i="14" s="1"/>
  <c r="C276" i="13"/>
  <c r="D276" i="13"/>
  <c r="G276" i="13"/>
  <c r="H276" i="13"/>
  <c r="B276" i="13"/>
  <c r="E276" i="13"/>
  <c r="F276" i="13"/>
  <c r="A277" i="13" a="1"/>
  <c r="A277" i="13" s="1"/>
  <c r="H276" i="14" l="1"/>
  <c r="C276" i="14"/>
  <c r="E276" i="14"/>
  <c r="G276" i="14"/>
  <c r="B276" i="14"/>
  <c r="D276" i="14"/>
  <c r="F276" i="14"/>
  <c r="A277" i="14" a="1"/>
  <c r="A277" i="14" s="1"/>
  <c r="F277" i="13"/>
  <c r="H277" i="13"/>
  <c r="C277" i="13"/>
  <c r="D277" i="13"/>
  <c r="E277" i="13"/>
  <c r="B277" i="13"/>
  <c r="G277" i="13"/>
  <c r="A278" i="13" a="1"/>
  <c r="A278" i="13" s="1"/>
  <c r="A279" i="13" s="1" a="1"/>
  <c r="A279" i="13" s="1"/>
  <c r="G277" i="14" l="1"/>
  <c r="B277" i="14"/>
  <c r="D277" i="14"/>
  <c r="F277" i="14"/>
  <c r="H277" i="14"/>
  <c r="C277" i="14"/>
  <c r="E277" i="14"/>
  <c r="A278" i="14" a="1"/>
  <c r="A278" i="14" s="1"/>
  <c r="E279" i="13"/>
  <c r="C279" i="13"/>
  <c r="D279" i="13"/>
  <c r="B279" i="13"/>
  <c r="G279" i="13"/>
  <c r="H279" i="13"/>
  <c r="F279" i="13"/>
  <c r="A280" i="13" a="1"/>
  <c r="A280" i="13" s="1"/>
  <c r="C278" i="13"/>
  <c r="E278" i="13"/>
  <c r="D278" i="13"/>
  <c r="F278" i="13"/>
  <c r="G278" i="13"/>
  <c r="B278" i="13"/>
  <c r="H278" i="13"/>
  <c r="E278" i="14" l="1"/>
  <c r="G278" i="14"/>
  <c r="B278" i="14"/>
  <c r="D278" i="14"/>
  <c r="C278" i="14"/>
  <c r="F278" i="14"/>
  <c r="H278" i="14"/>
  <c r="A279" i="14" a="1"/>
  <c r="A279" i="14" s="1"/>
  <c r="D280" i="13"/>
  <c r="F280" i="13"/>
  <c r="H280" i="13"/>
  <c r="G280" i="13"/>
  <c r="B280" i="13"/>
  <c r="C280" i="13"/>
  <c r="E280" i="13"/>
  <c r="A281" i="13" a="1"/>
  <c r="A281" i="13" s="1"/>
  <c r="E279" i="14" l="1"/>
  <c r="G279" i="14"/>
  <c r="B279" i="14"/>
  <c r="D279" i="14"/>
  <c r="F279" i="14"/>
  <c r="H279" i="14"/>
  <c r="C279" i="14"/>
  <c r="A280" i="14" a="1"/>
  <c r="A280" i="14" s="1"/>
  <c r="F281" i="13"/>
  <c r="H281" i="13"/>
  <c r="C281" i="13"/>
  <c r="B281" i="13"/>
  <c r="D281" i="13"/>
  <c r="E281" i="13"/>
  <c r="G281" i="13"/>
  <c r="A282" i="13" a="1"/>
  <c r="A282" i="13" s="1"/>
  <c r="H280" i="14" l="1"/>
  <c r="C280" i="14"/>
  <c r="E280" i="14"/>
  <c r="G280" i="14"/>
  <c r="B280" i="14"/>
  <c r="D280" i="14"/>
  <c r="F280" i="14"/>
  <c r="A281" i="14" a="1"/>
  <c r="A281" i="14" s="1"/>
  <c r="B282" i="13"/>
  <c r="D282" i="13"/>
  <c r="F282" i="13"/>
  <c r="E282" i="13"/>
  <c r="G282" i="13"/>
  <c r="H282" i="13"/>
  <c r="C282" i="13"/>
  <c r="A283" i="13" a="1"/>
  <c r="A283" i="13" s="1"/>
  <c r="G281" i="14" l="1"/>
  <c r="B281" i="14"/>
  <c r="D281" i="14"/>
  <c r="F281" i="14"/>
  <c r="H281" i="14"/>
  <c r="C281" i="14"/>
  <c r="E281" i="14"/>
  <c r="A282" i="14" a="1"/>
  <c r="A282" i="14" s="1"/>
  <c r="D283" i="13"/>
  <c r="F283" i="13"/>
  <c r="G283" i="13"/>
  <c r="H283" i="13"/>
  <c r="C283" i="13"/>
  <c r="B283" i="13"/>
  <c r="E283" i="13"/>
  <c r="A284" i="13" a="1"/>
  <c r="A284" i="13" s="1"/>
  <c r="C282" i="14" l="1"/>
  <c r="E282" i="14"/>
  <c r="G282" i="14"/>
  <c r="B282" i="14"/>
  <c r="D282" i="14"/>
  <c r="F282" i="14"/>
  <c r="H282" i="14"/>
  <c r="A283" i="14" a="1"/>
  <c r="A283" i="14" s="1"/>
  <c r="D284" i="13"/>
  <c r="F284" i="13"/>
  <c r="H284" i="13"/>
  <c r="B284" i="13"/>
  <c r="C284" i="13"/>
  <c r="E284" i="13"/>
  <c r="G284" i="13"/>
  <c r="A285" i="13" a="1"/>
  <c r="A285" i="13" s="1"/>
  <c r="D283" i="14" l="1"/>
  <c r="F283" i="14"/>
  <c r="H283" i="14"/>
  <c r="C283" i="14"/>
  <c r="E283" i="14"/>
  <c r="G283" i="14"/>
  <c r="B283" i="14"/>
  <c r="A284" i="14" a="1"/>
  <c r="A284" i="14" s="1"/>
  <c r="F285" i="13"/>
  <c r="H285" i="13"/>
  <c r="E285" i="13"/>
  <c r="C285" i="13"/>
  <c r="D285" i="13"/>
  <c r="G285" i="13"/>
  <c r="B285" i="13"/>
  <c r="A286" i="13" a="1"/>
  <c r="A286" i="13" s="1"/>
  <c r="C284" i="14" l="1"/>
  <c r="E284" i="14"/>
  <c r="G284" i="14"/>
  <c r="B284" i="14"/>
  <c r="D284" i="14"/>
  <c r="F284" i="14"/>
  <c r="H284" i="14"/>
  <c r="A285" i="14" a="1"/>
  <c r="A285" i="14" s="1"/>
  <c r="E286" i="13"/>
  <c r="G286" i="13"/>
  <c r="B286" i="13"/>
  <c r="D286" i="13"/>
  <c r="F286" i="13"/>
  <c r="H286" i="13"/>
  <c r="C286" i="13"/>
  <c r="A287" i="13" a="1"/>
  <c r="A287" i="13" s="1"/>
  <c r="B285" i="14" l="1"/>
  <c r="D285" i="14"/>
  <c r="F285" i="14"/>
  <c r="H285" i="14"/>
  <c r="C285" i="14"/>
  <c r="E285" i="14"/>
  <c r="G285" i="14"/>
  <c r="A286" i="14" a="1"/>
  <c r="A286" i="14" s="1"/>
  <c r="H287" i="13"/>
  <c r="C287" i="13"/>
  <c r="E287" i="13"/>
  <c r="G287" i="13"/>
  <c r="B287" i="13"/>
  <c r="D287" i="13"/>
  <c r="F287" i="13"/>
  <c r="A288" i="13" a="1"/>
  <c r="A288" i="13" s="1"/>
  <c r="F286" i="14" l="1"/>
  <c r="H286" i="14"/>
  <c r="C286" i="14"/>
  <c r="E286" i="14"/>
  <c r="G286" i="14"/>
  <c r="B286" i="14"/>
  <c r="D286" i="14"/>
  <c r="A287" i="14" a="1"/>
  <c r="A287" i="14" s="1"/>
  <c r="D288" i="13"/>
  <c r="F288" i="13"/>
  <c r="H288" i="13"/>
  <c r="C288" i="13"/>
  <c r="E288" i="13"/>
  <c r="G288" i="13"/>
  <c r="B288" i="13"/>
  <c r="A289" i="13" a="1"/>
  <c r="A289" i="13" s="1"/>
  <c r="E287" i="14" l="1"/>
  <c r="G287" i="14"/>
  <c r="B287" i="14"/>
  <c r="D287" i="14"/>
  <c r="F287" i="14"/>
  <c r="H287" i="14"/>
  <c r="C287" i="14"/>
  <c r="A288" i="14" a="1"/>
  <c r="A288" i="14" s="1"/>
  <c r="F289" i="13"/>
  <c r="H289" i="13"/>
  <c r="C289" i="13"/>
  <c r="E289" i="13"/>
  <c r="G289" i="13"/>
  <c r="B289" i="13"/>
  <c r="D289" i="13"/>
  <c r="A290" i="13" a="1"/>
  <c r="A290" i="13" s="1"/>
  <c r="D288" i="14" l="1"/>
  <c r="F288" i="14"/>
  <c r="H288" i="14"/>
  <c r="G288" i="14"/>
  <c r="E288" i="14"/>
  <c r="C288" i="14"/>
  <c r="B288" i="14"/>
  <c r="A289" i="14" a="1"/>
  <c r="A289" i="14" s="1"/>
  <c r="G290" i="13"/>
  <c r="E290" i="13"/>
  <c r="D290" i="13"/>
  <c r="B290" i="13"/>
  <c r="H290" i="13"/>
  <c r="F290" i="13"/>
  <c r="C290" i="13"/>
  <c r="A291" i="13" a="1"/>
  <c r="A291" i="13" s="1"/>
  <c r="C289" i="14" l="1"/>
  <c r="B289" i="14"/>
  <c r="G289" i="14"/>
  <c r="D289" i="14"/>
  <c r="E289" i="14"/>
  <c r="F289" i="14"/>
  <c r="H289" i="14"/>
  <c r="A290" i="14" a="1"/>
  <c r="A290" i="14" s="1"/>
  <c r="C291" i="13"/>
  <c r="E291" i="13"/>
  <c r="D291" i="13"/>
  <c r="H291" i="13"/>
  <c r="F291" i="13"/>
  <c r="G291" i="13"/>
  <c r="B291" i="13"/>
  <c r="A292" i="13" a="1"/>
  <c r="A292" i="13" s="1"/>
  <c r="H290" i="14" l="1"/>
  <c r="B290" i="14"/>
  <c r="G290" i="14"/>
  <c r="F290" i="14"/>
  <c r="C290" i="14"/>
  <c r="D290" i="14"/>
  <c r="E290" i="14"/>
  <c r="A291" i="14" a="1"/>
  <c r="A291" i="14" s="1"/>
  <c r="H292" i="13"/>
  <c r="B292" i="13"/>
  <c r="C292" i="13"/>
  <c r="D292" i="13"/>
  <c r="E292" i="13"/>
  <c r="F292" i="13"/>
  <c r="G292" i="13"/>
  <c r="A293" i="13" a="1"/>
  <c r="A293" i="13" s="1"/>
  <c r="E291" i="14" l="1"/>
  <c r="H291" i="14"/>
  <c r="C291" i="14"/>
  <c r="B291" i="14"/>
  <c r="G291" i="14"/>
  <c r="D291" i="14"/>
  <c r="F291" i="14"/>
  <c r="A292" i="14" a="1"/>
  <c r="A292" i="14" s="1"/>
  <c r="G293" i="13"/>
  <c r="C293" i="13"/>
  <c r="B293" i="13"/>
  <c r="H293" i="13"/>
  <c r="D293" i="13"/>
  <c r="E293" i="13"/>
  <c r="F293" i="13"/>
  <c r="A294" i="13" a="1"/>
  <c r="A294" i="13" s="1"/>
  <c r="E292" i="14" l="1"/>
  <c r="B292" i="14"/>
  <c r="G292" i="14"/>
  <c r="F292" i="14"/>
  <c r="C292" i="14"/>
  <c r="D292" i="14"/>
  <c r="H292" i="14"/>
  <c r="A293" i="14" a="1"/>
  <c r="A293" i="14" s="1"/>
  <c r="F294" i="13"/>
  <c r="H294" i="13"/>
  <c r="B294" i="13"/>
  <c r="G294" i="13"/>
  <c r="C294" i="13"/>
  <c r="D294" i="13"/>
  <c r="E294" i="13"/>
  <c r="A295" i="13" a="1"/>
  <c r="A295" i="13" s="1"/>
  <c r="B293" i="14" l="1"/>
  <c r="D293" i="14"/>
  <c r="F293" i="14"/>
  <c r="H293" i="14"/>
  <c r="C293" i="14"/>
  <c r="E293" i="14"/>
  <c r="G293" i="14"/>
  <c r="A294" i="14" a="1"/>
  <c r="A294" i="14" s="1"/>
  <c r="D295" i="13"/>
  <c r="F295" i="13"/>
  <c r="H295" i="13"/>
  <c r="C295" i="13"/>
  <c r="E295" i="13"/>
  <c r="B295" i="13"/>
  <c r="G295" i="13"/>
  <c r="A296" i="13" a="1"/>
  <c r="A296" i="13" s="1"/>
  <c r="C294" i="14" l="1"/>
  <c r="E294" i="14"/>
  <c r="G294" i="14"/>
  <c r="B294" i="14"/>
  <c r="D294" i="14"/>
  <c r="F294" i="14"/>
  <c r="H294" i="14"/>
  <c r="A295" i="14" a="1"/>
  <c r="A295" i="14" s="1"/>
  <c r="C296" i="13"/>
  <c r="D296" i="13"/>
  <c r="G296" i="13"/>
  <c r="H296" i="13"/>
  <c r="F296" i="13"/>
  <c r="B296" i="13"/>
  <c r="E296" i="13"/>
  <c r="A297" i="13" a="1"/>
  <c r="A297" i="13" s="1"/>
  <c r="B295" i="14" l="1"/>
  <c r="D295" i="14"/>
  <c r="F295" i="14"/>
  <c r="H295" i="14"/>
  <c r="C295" i="14"/>
  <c r="E295" i="14"/>
  <c r="G295" i="14"/>
  <c r="A296" i="14" a="1"/>
  <c r="A296" i="14" s="1"/>
  <c r="C297" i="13"/>
  <c r="B297" i="13"/>
  <c r="E297" i="13"/>
  <c r="H297" i="13"/>
  <c r="G297" i="13"/>
  <c r="F297" i="13"/>
  <c r="D297" i="13"/>
  <c r="A298" i="13" a="1"/>
  <c r="A298" i="13" s="1"/>
  <c r="E296" i="14" l="1"/>
  <c r="G296" i="14"/>
  <c r="B296" i="14"/>
  <c r="D296" i="14"/>
  <c r="F296" i="14"/>
  <c r="H296" i="14"/>
  <c r="C296" i="14"/>
  <c r="A297" i="14" a="1"/>
  <c r="A297" i="14" s="1"/>
  <c r="E298" i="13"/>
  <c r="F298" i="13"/>
  <c r="G298" i="13"/>
  <c r="H298" i="13"/>
  <c r="B298" i="13"/>
  <c r="C298" i="13"/>
  <c r="D298" i="13"/>
  <c r="A299" i="13" a="1"/>
  <c r="A299" i="13" s="1"/>
  <c r="D297" i="14" l="1"/>
  <c r="F297" i="14"/>
  <c r="H297" i="14"/>
  <c r="C297" i="14"/>
  <c r="E297" i="14"/>
  <c r="G297" i="14"/>
  <c r="B297" i="14"/>
  <c r="A298" i="14" a="1"/>
  <c r="A298" i="14" s="1"/>
  <c r="B299" i="13"/>
  <c r="F299" i="13"/>
  <c r="H299" i="13"/>
  <c r="E299" i="13"/>
  <c r="C299" i="13"/>
  <c r="G299" i="13"/>
  <c r="D299" i="13"/>
  <c r="A300" i="13" a="1"/>
  <c r="A300" i="13" s="1"/>
  <c r="C298" i="14" l="1"/>
  <c r="E298" i="14"/>
  <c r="G298" i="14"/>
  <c r="B298" i="14"/>
  <c r="D298" i="14"/>
  <c r="F298" i="14"/>
  <c r="H298" i="14"/>
  <c r="A299" i="14" a="1"/>
  <c r="A299" i="14" s="1"/>
  <c r="G300" i="13"/>
  <c r="C300" i="13"/>
  <c r="B300" i="13"/>
  <c r="F300" i="13"/>
  <c r="E300" i="13"/>
  <c r="H300" i="13"/>
  <c r="D300" i="13"/>
  <c r="A301" i="13" a="1"/>
  <c r="A301" i="13" s="1"/>
  <c r="G299" i="14" l="1"/>
  <c r="B299" i="14"/>
  <c r="D299" i="14"/>
  <c r="F299" i="14"/>
  <c r="H299" i="14"/>
  <c r="C299" i="14"/>
  <c r="E299" i="14"/>
  <c r="A300" i="14" a="1"/>
  <c r="A300" i="14" s="1"/>
  <c r="B301" i="13"/>
  <c r="C301" i="13"/>
  <c r="D301" i="13"/>
  <c r="E301" i="13"/>
  <c r="H301" i="13"/>
  <c r="F301" i="13"/>
  <c r="G301" i="13"/>
  <c r="A302" i="13" a="1"/>
  <c r="A302" i="13" s="1"/>
  <c r="E300" i="14" l="1"/>
  <c r="G300" i="14"/>
  <c r="B300" i="14"/>
  <c r="D300" i="14"/>
  <c r="F300" i="14"/>
  <c r="H300" i="14"/>
  <c r="C300" i="14"/>
  <c r="A301" i="14" a="1"/>
  <c r="A301" i="14" s="1"/>
  <c r="F302" i="13"/>
  <c r="E302" i="13"/>
  <c r="H302" i="13"/>
  <c r="D302" i="13"/>
  <c r="G302" i="13"/>
  <c r="C302" i="13"/>
  <c r="B302" i="13"/>
  <c r="A303" i="13" a="1"/>
  <c r="A303" i="13" s="1"/>
  <c r="B301" i="14" l="1"/>
  <c r="D301" i="14"/>
  <c r="F301" i="14"/>
  <c r="H301" i="14"/>
  <c r="C301" i="14"/>
  <c r="E301" i="14"/>
  <c r="G301" i="14"/>
  <c r="A302" i="14" a="1"/>
  <c r="A302" i="14" s="1"/>
  <c r="E303" i="13"/>
  <c r="D303" i="13"/>
  <c r="G303" i="13"/>
  <c r="C303" i="13"/>
  <c r="B303" i="13"/>
  <c r="H303" i="13"/>
  <c r="F303" i="13"/>
  <c r="A304" i="13" a="1"/>
  <c r="A304" i="13" s="1"/>
  <c r="C302" i="14" l="1"/>
  <c r="F302" i="14"/>
  <c r="G302" i="14"/>
  <c r="D302" i="14"/>
  <c r="E302" i="14"/>
  <c r="H302" i="14"/>
  <c r="B302" i="14"/>
  <c r="A303" i="14" a="1"/>
  <c r="A303" i="14" s="1"/>
  <c r="C304" i="13"/>
  <c r="D304" i="13"/>
  <c r="E304" i="13"/>
  <c r="F304" i="13"/>
  <c r="G304" i="13"/>
  <c r="H304" i="13"/>
  <c r="B304" i="13"/>
  <c r="A305" i="13" a="1"/>
  <c r="A305" i="13" s="1"/>
  <c r="H303" i="14" l="1"/>
  <c r="B303" i="14"/>
  <c r="E303" i="14"/>
  <c r="F303" i="14"/>
  <c r="C303" i="14"/>
  <c r="D303" i="14"/>
  <c r="G303" i="14"/>
  <c r="A304" i="14" a="1"/>
  <c r="A304" i="14" s="1"/>
  <c r="F305" i="13"/>
  <c r="G305" i="13"/>
  <c r="B305" i="13"/>
  <c r="C305" i="13"/>
  <c r="D305" i="13"/>
  <c r="E305" i="13"/>
  <c r="H305" i="13"/>
  <c r="A306" i="13" a="1"/>
  <c r="A306" i="13" s="1"/>
  <c r="G304" i="14" l="1"/>
  <c r="F304" i="14"/>
  <c r="D304" i="14"/>
  <c r="E304" i="14"/>
  <c r="H304" i="14"/>
  <c r="C304" i="14"/>
  <c r="B304" i="14"/>
  <c r="A305" i="14" a="1"/>
  <c r="A305" i="14" s="1"/>
  <c r="E306" i="13"/>
  <c r="H306" i="13"/>
  <c r="G306" i="13"/>
  <c r="F306" i="13"/>
  <c r="B306" i="13"/>
  <c r="D306" i="13"/>
  <c r="C306" i="13"/>
  <c r="A307" i="13" a="1"/>
  <c r="A307" i="13" s="1"/>
  <c r="B305" i="14" l="1"/>
  <c r="D305" i="14"/>
  <c r="F305" i="14"/>
  <c r="H305" i="14"/>
  <c r="C305" i="14"/>
  <c r="E305" i="14"/>
  <c r="G305" i="14"/>
  <c r="A306" i="14" a="1"/>
  <c r="A306" i="14" s="1"/>
  <c r="E307" i="13"/>
  <c r="H307" i="13"/>
  <c r="G307" i="13"/>
  <c r="B307" i="13"/>
  <c r="C307" i="13"/>
  <c r="D307" i="13"/>
  <c r="F307" i="13"/>
  <c r="A308" i="13" a="1"/>
  <c r="A308" i="13" s="1"/>
  <c r="D306" i="14" l="1"/>
  <c r="F306" i="14"/>
  <c r="H306" i="14"/>
  <c r="C306" i="14"/>
  <c r="E306" i="14"/>
  <c r="G306" i="14"/>
  <c r="B306" i="14"/>
  <c r="A307" i="14" a="1"/>
  <c r="A307" i="14" s="1"/>
  <c r="H308" i="13"/>
  <c r="B308" i="13"/>
  <c r="C308" i="13"/>
  <c r="D308" i="13"/>
  <c r="E308" i="13"/>
  <c r="F308" i="13"/>
  <c r="G308" i="13"/>
  <c r="A309" i="13" a="1"/>
  <c r="A309" i="13" s="1"/>
  <c r="C307" i="14" l="1"/>
  <c r="E307" i="14"/>
  <c r="H307" i="14"/>
  <c r="G307" i="14"/>
  <c r="B307" i="14"/>
  <c r="D307" i="14"/>
  <c r="F307" i="14"/>
  <c r="F309" i="13"/>
  <c r="C309" i="13"/>
  <c r="H309" i="13"/>
  <c r="B309" i="13"/>
  <c r="G309" i="13"/>
  <c r="E309" i="13"/>
  <c r="D309" i="13"/>
  <c r="A310" i="13" a="1"/>
  <c r="A310" i="13" s="1"/>
  <c r="E310" i="13" l="1"/>
  <c r="F310" i="13"/>
  <c r="G310" i="13"/>
  <c r="C310" i="13"/>
  <c r="B310" i="13"/>
  <c r="D310" i="13"/>
  <c r="H310" i="13"/>
  <c r="A311" i="13" a="1"/>
  <c r="A311" i="13" s="1"/>
  <c r="H311" i="13" l="1"/>
  <c r="G311" i="13"/>
  <c r="C311" i="13"/>
  <c r="E311" i="13"/>
  <c r="F311" i="13"/>
  <c r="B311" i="13"/>
  <c r="D311" i="13"/>
  <c r="A312" i="13" a="1"/>
  <c r="A312" i="13" s="1"/>
  <c r="C312" i="13" l="1"/>
  <c r="E312" i="13"/>
  <c r="G312" i="13"/>
  <c r="D312" i="13"/>
  <c r="B312" i="13"/>
  <c r="H312" i="13"/>
  <c r="F312" i="13"/>
  <c r="A313" i="13" a="1"/>
  <c r="A313" i="13" s="1"/>
  <c r="F313" i="13" l="1"/>
  <c r="G313" i="13"/>
  <c r="H313" i="13"/>
  <c r="B313" i="13"/>
  <c r="C313" i="13"/>
  <c r="D313" i="13"/>
  <c r="E313" i="13"/>
  <c r="A314" i="13" a="1"/>
  <c r="A314" i="13" s="1"/>
  <c r="C314" i="13" l="1"/>
  <c r="D314" i="13"/>
  <c r="E314" i="13"/>
  <c r="F314" i="13"/>
  <c r="G314" i="13"/>
  <c r="H314" i="13"/>
  <c r="B314" i="13"/>
  <c r="A315" i="13" a="1"/>
  <c r="A315" i="13" s="1"/>
  <c r="F315" i="13" l="1"/>
  <c r="G315" i="13"/>
  <c r="C315" i="13"/>
  <c r="B315" i="13"/>
  <c r="D315" i="13"/>
  <c r="H315" i="13"/>
  <c r="E315" i="13"/>
  <c r="A316" i="13" a="1"/>
  <c r="A316" i="13" s="1"/>
  <c r="E316" i="13" l="1"/>
  <c r="G316" i="13"/>
  <c r="F316" i="13"/>
  <c r="D316" i="13"/>
  <c r="B316" i="13"/>
  <c r="H316" i="13"/>
  <c r="C316" i="13"/>
  <c r="A317" i="13" a="1"/>
  <c r="A317" i="13" s="1"/>
  <c r="C317" i="13" l="1"/>
  <c r="B317" i="13"/>
  <c r="E317" i="13"/>
  <c r="G317" i="13"/>
  <c r="D317" i="13"/>
  <c r="F317" i="13"/>
  <c r="H317" i="13"/>
  <c r="A318" i="13" a="1"/>
  <c r="A318" i="13" s="1"/>
  <c r="C318" i="13" l="1"/>
  <c r="H318" i="13"/>
  <c r="E318" i="13"/>
  <c r="F318" i="13"/>
  <c r="D318" i="13"/>
  <c r="G318" i="13"/>
  <c r="B318" i="13"/>
  <c r="A319" i="13" a="1"/>
  <c r="A319" i="13" s="1"/>
  <c r="F319" i="13" l="1"/>
  <c r="E319" i="13"/>
  <c r="H319" i="13"/>
  <c r="D319" i="13"/>
  <c r="C319" i="13"/>
  <c r="B319" i="13"/>
  <c r="G319" i="13"/>
  <c r="A320" i="13" a="1"/>
  <c r="A320" i="13" s="1"/>
  <c r="E320" i="13" l="1"/>
  <c r="F320" i="13"/>
  <c r="G320" i="13"/>
  <c r="D320" i="13"/>
  <c r="H320" i="13"/>
  <c r="C320" i="13"/>
  <c r="B320" i="13"/>
  <c r="A321" i="13" a="1"/>
  <c r="A321" i="13" s="1"/>
  <c r="C321" i="13" l="1"/>
  <c r="H321" i="13"/>
  <c r="E321" i="13"/>
  <c r="F321" i="13"/>
  <c r="B321" i="13"/>
  <c r="G321" i="13"/>
  <c r="D321" i="13"/>
  <c r="A322" i="13" a="1"/>
  <c r="A322" i="13" s="1"/>
  <c r="C322" i="13" l="1"/>
  <c r="B322" i="13"/>
  <c r="E322" i="13"/>
  <c r="H322" i="13"/>
  <c r="G322" i="13"/>
  <c r="F322" i="13"/>
  <c r="D322" i="13"/>
  <c r="A323" i="13" a="1"/>
  <c r="A323" i="13" s="1"/>
  <c r="C323" i="13" l="1"/>
  <c r="H323" i="13"/>
  <c r="F323" i="13"/>
  <c r="E323" i="13"/>
  <c r="G323" i="13"/>
  <c r="D323" i="13"/>
  <c r="B323" i="13"/>
  <c r="A324" i="13" a="1"/>
  <c r="A324" i="13" s="1"/>
  <c r="E324" i="13" l="1"/>
  <c r="G324" i="13"/>
  <c r="D324" i="13"/>
  <c r="B324" i="13"/>
  <c r="H324" i="13"/>
  <c r="C324" i="13"/>
  <c r="F324" i="13"/>
  <c r="A325" i="13" a="1"/>
  <c r="A325" i="13" s="1"/>
  <c r="G325" i="13" l="1"/>
  <c r="F325" i="13"/>
  <c r="B325" i="13"/>
  <c r="H325" i="13"/>
  <c r="E325" i="13"/>
  <c r="D325" i="13"/>
  <c r="C325" i="13"/>
  <c r="A326" i="13" a="1"/>
  <c r="A326" i="13" s="1"/>
  <c r="B326" i="13" l="1"/>
  <c r="C326" i="13"/>
  <c r="D326" i="13"/>
  <c r="G326" i="13"/>
  <c r="F326" i="13"/>
  <c r="H326" i="13"/>
  <c r="E326" i="13"/>
  <c r="A327" i="13" a="1"/>
  <c r="A327" i="13" s="1"/>
  <c r="E327" i="13" l="1"/>
  <c r="F327" i="13"/>
  <c r="G327" i="13"/>
  <c r="D327" i="13"/>
  <c r="H327" i="13"/>
  <c r="B327" i="13"/>
  <c r="C327" i="13"/>
  <c r="A328" i="13" a="1"/>
  <c r="A328" i="13" s="1"/>
  <c r="H328" i="13" l="1"/>
  <c r="F328" i="13"/>
  <c r="C328" i="13"/>
  <c r="D328" i="13"/>
  <c r="E328" i="13"/>
  <c r="G328" i="13"/>
  <c r="B328" i="13"/>
  <c r="A329" i="13" a="1"/>
  <c r="A329" i="13" s="1"/>
  <c r="G329" i="13" l="1"/>
  <c r="D329" i="13"/>
  <c r="B329" i="13"/>
  <c r="H329" i="13"/>
  <c r="F329" i="13"/>
  <c r="C329" i="13"/>
  <c r="E329" i="13"/>
  <c r="A330" i="13" a="1"/>
  <c r="A330" i="13" s="1"/>
  <c r="C330" i="13" l="1"/>
  <c r="E330" i="13"/>
  <c r="F330" i="13"/>
  <c r="D330" i="13"/>
  <c r="H330" i="13"/>
  <c r="B330" i="13"/>
  <c r="G330" i="13"/>
  <c r="A331" i="13" a="1"/>
  <c r="A331" i="13" s="1"/>
  <c r="F331" i="13" l="1"/>
  <c r="E331" i="13"/>
  <c r="H331" i="13"/>
  <c r="D331" i="13"/>
  <c r="C331" i="13"/>
  <c r="B331" i="13"/>
  <c r="G331" i="13"/>
  <c r="A332" i="13" a="1"/>
  <c r="A332" i="13" s="1"/>
  <c r="D332" i="13" l="1"/>
  <c r="H332" i="13"/>
  <c r="F332" i="13"/>
  <c r="G332" i="13"/>
  <c r="B332" i="13"/>
  <c r="E332" i="13"/>
  <c r="C332" i="13"/>
  <c r="A333" i="13" a="1"/>
  <c r="A333" i="13" s="1"/>
  <c r="E333" i="13" l="1"/>
  <c r="H333" i="13"/>
  <c r="C333" i="13"/>
  <c r="D333" i="13"/>
  <c r="G333" i="13"/>
  <c r="B333" i="13"/>
  <c r="F333" i="13"/>
  <c r="A334" i="13" a="1"/>
  <c r="A334" i="13" s="1"/>
  <c r="E334" i="13" l="1"/>
  <c r="F334" i="13"/>
  <c r="D334" i="13"/>
  <c r="G334" i="13"/>
  <c r="B334" i="13"/>
  <c r="C334" i="13"/>
  <c r="H334" i="13"/>
  <c r="A335" i="13" a="1"/>
  <c r="A335" i="13" s="1"/>
  <c r="F335" i="13" l="1"/>
  <c r="D335" i="13"/>
  <c r="H335" i="13"/>
  <c r="C335" i="13"/>
  <c r="G335" i="13"/>
  <c r="B335" i="13"/>
  <c r="E335" i="13"/>
  <c r="A336" i="13" a="1"/>
  <c r="A336" i="13" s="1"/>
  <c r="E336" i="13" l="1"/>
  <c r="H336" i="13"/>
  <c r="G336" i="13"/>
  <c r="D336" i="13"/>
  <c r="B336" i="13"/>
  <c r="C336" i="13"/>
  <c r="F336" i="13"/>
  <c r="A337" i="13" a="1"/>
  <c r="A337" i="13" s="1"/>
  <c r="G337" i="13" l="1"/>
  <c r="F337" i="13"/>
  <c r="B337" i="13"/>
  <c r="D337" i="13"/>
  <c r="E337" i="13"/>
  <c r="H337" i="13"/>
  <c r="C337" i="13"/>
  <c r="A338" i="13" a="1"/>
  <c r="A338" i="13" s="1"/>
  <c r="F338" i="13" l="1"/>
  <c r="E338" i="13"/>
  <c r="H338" i="13"/>
  <c r="C338" i="13"/>
  <c r="D338" i="13"/>
  <c r="G338" i="13"/>
  <c r="B338" i="13"/>
  <c r="A339" i="13" a="1"/>
  <c r="A339" i="13" s="1"/>
  <c r="E339" i="13" l="1"/>
  <c r="D339" i="13"/>
  <c r="G339" i="13"/>
  <c r="B339" i="13"/>
  <c r="F339" i="13"/>
  <c r="H339" i="13"/>
  <c r="C339" i="13"/>
  <c r="A340" i="13" a="1"/>
  <c r="A340" i="13" s="1"/>
  <c r="B340" i="13" l="1"/>
  <c r="H340" i="13"/>
  <c r="F340" i="13"/>
  <c r="G340" i="13"/>
  <c r="D340" i="13"/>
  <c r="E340" i="13"/>
  <c r="C340" i="13"/>
  <c r="A341" i="13" a="1"/>
  <c r="A341" i="13" s="1"/>
  <c r="G341" i="13" l="1"/>
  <c r="D341" i="13"/>
  <c r="B341" i="13"/>
  <c r="H341" i="13"/>
  <c r="C341" i="13"/>
  <c r="E341" i="13"/>
  <c r="F341" i="13"/>
  <c r="A342" i="13" a="1"/>
  <c r="A342" i="13" s="1"/>
  <c r="F342" i="13" l="1"/>
  <c r="E342" i="13"/>
  <c r="H342" i="13"/>
  <c r="C342" i="13"/>
  <c r="D342" i="13"/>
  <c r="G342" i="13"/>
  <c r="B342" i="13"/>
  <c r="A343" i="13" a="1"/>
  <c r="A343" i="13" s="1"/>
  <c r="F343" i="13" l="1"/>
  <c r="D343" i="13"/>
  <c r="H343" i="13"/>
  <c r="B343" i="13"/>
  <c r="G343" i="13"/>
  <c r="C343" i="13"/>
  <c r="E343" i="13"/>
  <c r="A344" i="13" a="1"/>
  <c r="A344" i="13" s="1"/>
  <c r="H344" i="13" l="1"/>
  <c r="F344" i="13"/>
  <c r="C344" i="13"/>
  <c r="D344" i="13"/>
  <c r="E344" i="13"/>
  <c r="G344" i="13"/>
  <c r="B344" i="13"/>
  <c r="A345" i="13" a="1"/>
  <c r="A345" i="13" s="1"/>
  <c r="H345" i="13" l="1"/>
  <c r="B345" i="13"/>
  <c r="D345" i="13"/>
  <c r="G345" i="13"/>
  <c r="E345" i="13"/>
  <c r="F345" i="13"/>
  <c r="C345" i="13"/>
  <c r="A346" i="13" a="1"/>
  <c r="A346" i="13" s="1"/>
  <c r="B346" i="13" l="1"/>
  <c r="E346" i="13"/>
  <c r="D346" i="13"/>
  <c r="C346" i="13"/>
  <c r="H346" i="13"/>
  <c r="G346" i="13"/>
  <c r="F346" i="13"/>
  <c r="A347" i="13" a="1"/>
  <c r="A347" i="13" s="1"/>
  <c r="C347" i="13" l="1"/>
  <c r="G347" i="13"/>
  <c r="B347" i="13"/>
  <c r="E347" i="13"/>
  <c r="H347" i="13"/>
  <c r="D347" i="13"/>
  <c r="F347" i="13"/>
  <c r="A348" i="13" a="1"/>
  <c r="A348" i="13" s="1"/>
  <c r="H348" i="13" l="1"/>
  <c r="D348" i="13"/>
  <c r="C348" i="13"/>
  <c r="G348" i="13"/>
  <c r="B348" i="13"/>
  <c r="E348" i="13"/>
  <c r="F348" i="13"/>
  <c r="A349" i="13" a="1"/>
  <c r="A349" i="13" s="1"/>
  <c r="H349" i="13" l="1"/>
  <c r="E349" i="13"/>
  <c r="G349" i="13"/>
  <c r="C349" i="13"/>
  <c r="F349" i="13"/>
  <c r="B349" i="13"/>
  <c r="D349" i="13"/>
  <c r="A350" i="13" a="1"/>
  <c r="A350" i="13" s="1"/>
  <c r="F350" i="13" l="1"/>
  <c r="H350" i="13"/>
  <c r="D350" i="13"/>
  <c r="C350" i="13"/>
  <c r="E350" i="13"/>
  <c r="G350" i="13"/>
  <c r="B350" i="13"/>
  <c r="A351" i="13" a="1"/>
  <c r="A351" i="13" s="1"/>
  <c r="D351" i="13" l="1"/>
  <c r="B351" i="13"/>
  <c r="G351" i="13"/>
  <c r="C351" i="13"/>
  <c r="E351" i="13"/>
  <c r="F351" i="13"/>
  <c r="H351" i="13"/>
  <c r="A352" i="13" a="1"/>
  <c r="A352" i="13" s="1"/>
  <c r="D352" i="13" l="1"/>
  <c r="G352" i="13"/>
  <c r="F352" i="13"/>
  <c r="H352" i="13"/>
  <c r="E352" i="13"/>
  <c r="B352" i="13"/>
  <c r="C352" i="13"/>
  <c r="A353" i="13" a="1"/>
  <c r="A353" i="13" s="1"/>
  <c r="G353" i="13" l="1"/>
  <c r="E353" i="13"/>
  <c r="F353" i="13"/>
  <c r="B353" i="13"/>
  <c r="H353" i="13"/>
  <c r="D353" i="13"/>
  <c r="C353" i="13"/>
  <c r="A354" i="13" a="1"/>
  <c r="A354" i="13" s="1"/>
  <c r="C354" i="13" l="1"/>
  <c r="F354" i="13"/>
  <c r="E354" i="13"/>
  <c r="G354" i="13"/>
  <c r="B354" i="13"/>
  <c r="D354" i="13"/>
  <c r="H354" i="13"/>
  <c r="A355" i="13" a="1"/>
  <c r="A355" i="13" s="1"/>
  <c r="E355" i="13" l="1"/>
  <c r="B355" i="13"/>
  <c r="G355" i="13"/>
  <c r="H355" i="13"/>
  <c r="C355" i="13"/>
  <c r="F355" i="13"/>
  <c r="D355" i="13"/>
  <c r="A356" i="13" a="1"/>
  <c r="A356" i="13" s="1"/>
  <c r="H356" i="13" l="1"/>
  <c r="D356" i="13"/>
  <c r="C356" i="13"/>
  <c r="G356" i="13"/>
  <c r="B356" i="13"/>
  <c r="E356" i="13"/>
  <c r="F356" i="13"/>
  <c r="A357" i="13" a="1"/>
  <c r="A357" i="13" s="1"/>
  <c r="H357" i="13" l="1"/>
  <c r="B357" i="13"/>
  <c r="D357" i="13"/>
  <c r="G357" i="13"/>
  <c r="E357" i="13"/>
  <c r="F357" i="13"/>
  <c r="C357" i="13"/>
  <c r="A358" i="13" a="1"/>
  <c r="A358" i="13" s="1"/>
  <c r="B358" i="13" l="1"/>
  <c r="E358" i="13"/>
  <c r="D358" i="13"/>
  <c r="C358" i="13"/>
  <c r="H358" i="13"/>
  <c r="G358" i="13"/>
  <c r="F358" i="13"/>
  <c r="A359" i="13" a="1"/>
  <c r="A359" i="13" s="1"/>
  <c r="B359" i="13" l="1"/>
  <c r="G359" i="13"/>
  <c r="D359" i="13"/>
  <c r="E359" i="13"/>
  <c r="F359" i="13"/>
  <c r="H359" i="13"/>
  <c r="C359" i="13"/>
  <c r="A360" i="13" a="1"/>
  <c r="A360" i="13" s="1"/>
  <c r="B360" i="13" l="1"/>
  <c r="C360" i="13"/>
  <c r="E360" i="13"/>
  <c r="H360" i="13"/>
  <c r="F360" i="13"/>
  <c r="G360" i="13"/>
  <c r="D360" i="13"/>
  <c r="A361" i="13" a="1"/>
  <c r="A361" i="13" s="1"/>
  <c r="C361" i="13" l="1"/>
  <c r="D361" i="13"/>
  <c r="E361" i="13"/>
  <c r="H361" i="13"/>
  <c r="G361" i="13"/>
  <c r="B361" i="13"/>
  <c r="F361" i="13"/>
  <c r="A362" i="13" a="1"/>
  <c r="A362" i="13" s="1"/>
  <c r="F362" i="13" l="1"/>
  <c r="C362" i="13"/>
  <c r="H362" i="13"/>
  <c r="G362" i="13"/>
  <c r="B362" i="13"/>
  <c r="D362" i="13"/>
  <c r="E362" i="13"/>
  <c r="A363" i="13" a="1"/>
  <c r="A363" i="13" s="1"/>
  <c r="E363" i="13" l="1"/>
  <c r="D363" i="13"/>
  <c r="G363" i="13"/>
  <c r="B363" i="13"/>
  <c r="F363" i="13"/>
  <c r="H363" i="13"/>
  <c r="C363" i="13"/>
  <c r="A364" i="13" a="1"/>
  <c r="A364" i="13" s="1"/>
  <c r="H364" i="13" l="1"/>
  <c r="E364" i="13"/>
  <c r="C364" i="13"/>
  <c r="F364" i="13"/>
  <c r="D364" i="13"/>
  <c r="B364" i="13"/>
  <c r="G364" i="13"/>
  <c r="A365" i="13" a="1"/>
  <c r="A365" i="13" s="1"/>
  <c r="H365" i="13" l="1"/>
  <c r="F365" i="13"/>
  <c r="C365" i="13"/>
  <c r="D365" i="13"/>
  <c r="B365" i="13"/>
  <c r="E365" i="13"/>
  <c r="G365" i="13"/>
  <c r="A366" i="13" a="1"/>
  <c r="A366" i="13" s="1"/>
  <c r="G366" i="13" l="1"/>
  <c r="F366" i="13"/>
  <c r="D366" i="13"/>
  <c r="E366" i="13"/>
  <c r="B366" i="13"/>
  <c r="C366" i="13"/>
  <c r="H366" i="13"/>
  <c r="A367" i="13" a="1"/>
  <c r="A367" i="13" s="1"/>
  <c r="C367" i="13" l="1"/>
  <c r="H367" i="13"/>
  <c r="E367" i="13"/>
  <c r="F367" i="13"/>
  <c r="D367" i="13"/>
  <c r="G367" i="13"/>
  <c r="B367" i="13"/>
  <c r="A368" i="13" a="1"/>
  <c r="A368" i="13" s="1"/>
  <c r="E368" i="13" l="1"/>
  <c r="F368" i="13"/>
  <c r="G368" i="13"/>
  <c r="D368" i="13"/>
  <c r="H368" i="13"/>
  <c r="C368" i="13"/>
  <c r="B368" i="13"/>
  <c r="A369" i="13" a="1"/>
  <c r="A369" i="13" s="1"/>
  <c r="D369" i="13" l="1"/>
  <c r="B369" i="13"/>
  <c r="F369" i="13"/>
  <c r="G369" i="13"/>
  <c r="E369" i="13"/>
  <c r="H369" i="13"/>
  <c r="C369" i="13"/>
  <c r="A370" i="13" a="1"/>
  <c r="A370" i="13" s="1"/>
  <c r="F370" i="13" l="1"/>
  <c r="B370" i="13"/>
  <c r="H370" i="13"/>
  <c r="E370" i="13"/>
  <c r="G370" i="13"/>
  <c r="C370" i="13"/>
  <c r="D370" i="13"/>
  <c r="A371" i="13" a="1"/>
  <c r="A371" i="13" s="1"/>
  <c r="C371" i="13" l="1"/>
  <c r="D371" i="13"/>
  <c r="F371" i="13"/>
  <c r="B371" i="13"/>
  <c r="G371" i="13"/>
  <c r="H371" i="13"/>
  <c r="E371" i="13"/>
  <c r="A372" i="13" a="1"/>
  <c r="A372" i="13" s="1"/>
  <c r="H372" i="13" l="1"/>
  <c r="D372" i="13"/>
  <c r="C372" i="13"/>
  <c r="G372" i="13"/>
  <c r="B372" i="13"/>
  <c r="E372" i="13"/>
  <c r="F372" i="13"/>
  <c r="A373" i="13" a="1"/>
  <c r="A373" i="13" s="1"/>
  <c r="D373" i="13" l="1"/>
  <c r="G373" i="13"/>
  <c r="F373" i="13"/>
  <c r="H373" i="13"/>
  <c r="C373" i="13"/>
  <c r="E373" i="13"/>
  <c r="B373" i="13"/>
  <c r="A374" i="13" a="1"/>
  <c r="A374" i="13" s="1"/>
  <c r="B374" i="13" l="1"/>
  <c r="F374" i="13"/>
  <c r="D374" i="13"/>
  <c r="E374" i="13"/>
  <c r="C374" i="13"/>
  <c r="H374" i="13"/>
  <c r="G374" i="13"/>
  <c r="A375" i="13" a="1"/>
  <c r="A375" i="13" s="1"/>
  <c r="E375" i="13" l="1"/>
  <c r="B375" i="13"/>
  <c r="G375" i="13"/>
  <c r="H375" i="13"/>
  <c r="C375" i="13"/>
  <c r="F375" i="13"/>
  <c r="D375" i="13"/>
  <c r="A376" i="13" a="1"/>
  <c r="A376" i="13" s="1"/>
  <c r="H376" i="13" l="1"/>
  <c r="E376" i="13"/>
  <c r="C376" i="13"/>
  <c r="B376" i="13"/>
  <c r="D376" i="13"/>
  <c r="F376" i="13"/>
  <c r="G376" i="13"/>
  <c r="A377" i="13" a="1"/>
  <c r="A377" i="13" s="1"/>
  <c r="H377" i="13" l="1"/>
  <c r="E377" i="13"/>
  <c r="G377" i="13"/>
  <c r="C377" i="13"/>
  <c r="F377" i="13"/>
  <c r="B377" i="13"/>
  <c r="D377" i="13"/>
  <c r="A378" i="13" a="1"/>
  <c r="A378" i="13" s="1"/>
  <c r="C378" i="13" l="1"/>
  <c r="F378" i="13"/>
  <c r="E378" i="13"/>
  <c r="D378" i="13"/>
  <c r="B378" i="13"/>
  <c r="G378" i="13"/>
  <c r="H378" i="13"/>
  <c r="A379" i="13" a="1"/>
  <c r="A379" i="13" s="1"/>
  <c r="C379" i="13" l="1"/>
  <c r="B379" i="13"/>
  <c r="G379" i="13"/>
  <c r="H379" i="13"/>
  <c r="E379" i="13"/>
  <c r="F379" i="13"/>
  <c r="D379" i="13"/>
  <c r="A380" i="13" a="1"/>
  <c r="A380" i="13" s="1"/>
  <c r="E380" i="13" l="1"/>
  <c r="H380" i="13"/>
  <c r="G380" i="13"/>
  <c r="B380" i="13"/>
  <c r="D380" i="13"/>
  <c r="F380" i="13"/>
  <c r="C380" i="13"/>
  <c r="A381" i="13" a="1"/>
  <c r="A381" i="13" s="1"/>
  <c r="H381" i="13" l="1"/>
  <c r="F381" i="13"/>
  <c r="C381" i="13"/>
  <c r="D381" i="13"/>
  <c r="B381" i="13"/>
  <c r="E381" i="13"/>
  <c r="G381" i="13"/>
  <c r="A382" i="13" a="1"/>
  <c r="A382" i="13" s="1"/>
  <c r="C382" i="13" l="1"/>
  <c r="D382" i="13"/>
  <c r="E382" i="13"/>
  <c r="B382" i="13"/>
  <c r="F382" i="13"/>
  <c r="H382" i="13"/>
  <c r="G382" i="13"/>
  <c r="A383" i="13" a="1"/>
  <c r="A383" i="13" s="1"/>
  <c r="C383" i="13" l="1"/>
  <c r="E383" i="13"/>
  <c r="B383" i="13"/>
  <c r="D383" i="13"/>
  <c r="H383" i="13"/>
  <c r="G383" i="13"/>
  <c r="F383" i="13"/>
  <c r="A384" i="13" a="1"/>
  <c r="A384" i="13" s="1"/>
  <c r="F384" i="13" l="1"/>
  <c r="G384" i="13"/>
  <c r="C384" i="13"/>
  <c r="E384" i="13"/>
  <c r="B384" i="13"/>
  <c r="H384" i="13"/>
  <c r="D384" i="13"/>
  <c r="A385" i="13" a="1"/>
  <c r="A385" i="13" s="1"/>
  <c r="C385" i="13" l="1"/>
  <c r="E385" i="13"/>
  <c r="F385" i="13"/>
  <c r="H385" i="13"/>
  <c r="D385" i="13"/>
  <c r="B385" i="13"/>
  <c r="G385" i="13"/>
</calcChain>
</file>

<file path=xl/sharedStrings.xml><?xml version="1.0" encoding="utf-8"?>
<sst xmlns="http://schemas.openxmlformats.org/spreadsheetml/2006/main" count="2330" uniqueCount="671">
  <si>
    <t>Small Non Domestic Unrestricted</t>
  </si>
  <si>
    <t>HV Medium Non-Domestic</t>
  </si>
  <si>
    <t>Closed LLFCs</t>
  </si>
  <si>
    <t>Geographical name</t>
  </si>
  <si>
    <t>Notes:</t>
  </si>
  <si>
    <t>Metered voltage, respective periods and associated LLFCs</t>
  </si>
  <si>
    <t>Period 1</t>
  </si>
  <si>
    <t>Period 2</t>
  </si>
  <si>
    <t>Period 3</t>
  </si>
  <si>
    <t>Period 4</t>
  </si>
  <si>
    <t>Associated LLFC</t>
  </si>
  <si>
    <t>Site</t>
  </si>
  <si>
    <t>Demand</t>
  </si>
  <si>
    <t>Generation</t>
  </si>
  <si>
    <t>Time periods</t>
  </si>
  <si>
    <t>Notes</t>
  </si>
  <si>
    <t>All the above times are in UK Clock time</t>
  </si>
  <si>
    <t>Saturday and Sunday
All Year</t>
  </si>
  <si>
    <t>List of data tables in this workbook</t>
  </si>
  <si>
    <t>Worksheet</t>
  </si>
  <si>
    <t>Information</t>
  </si>
  <si>
    <t>Back to Overview</t>
  </si>
  <si>
    <t>Annex 1 contains charges to LV and HV Designated Properties.</t>
  </si>
  <si>
    <t xml:space="preserve">Annex 3 contains details of any preserved and additional charges that are valid at this time. </t>
  </si>
  <si>
    <t>Status</t>
  </si>
  <si>
    <t>Effective From</t>
  </si>
  <si>
    <t>Open LLFCs</t>
  </si>
  <si>
    <t>PCs</t>
  </si>
  <si>
    <t>Fixed charge p/MPAN/day</t>
  </si>
  <si>
    <t>Capacity charge p/kVA/day</t>
  </si>
  <si>
    <t>Notes to users of this spreadsheet</t>
  </si>
  <si>
    <t>Notes to DNOs populating this spreadsheet</t>
  </si>
  <si>
    <t>Annex 5 LLFs</t>
  </si>
  <si>
    <t>Name</t>
  </si>
  <si>
    <t>Note: The list of MPANs / MSIDs provided may be incomplete; the DNO reserves the right to apply the listed charges to any other MPANs / MSIDs associated with the site.</t>
  </si>
  <si>
    <t>Unique billing identifier</t>
  </si>
  <si>
    <t>Standard Settlement Configuration Id</t>
  </si>
  <si>
    <t>Time Pattern Regime Id</t>
  </si>
  <si>
    <t>Standard Settlement Configuration Desc</t>
  </si>
  <si>
    <t>Common Decode</t>
  </si>
  <si>
    <t>10-hour OP</t>
  </si>
  <si>
    <t>O</t>
  </si>
  <si>
    <t>10-hour OP + w/e</t>
  </si>
  <si>
    <t>10.5-hour OP</t>
  </si>
  <si>
    <t>11 Hour OP</t>
  </si>
  <si>
    <t>11.5-hour OP</t>
  </si>
  <si>
    <t>11-hour OP</t>
  </si>
  <si>
    <t>8.5-hour OP</t>
  </si>
  <si>
    <t>9-hour OP</t>
  </si>
  <si>
    <t>11-hour OP + Summer</t>
  </si>
  <si>
    <t>11-hour OP + w/e</t>
  </si>
  <si>
    <t>11-hour OP + w/e &amp; Summer</t>
  </si>
  <si>
    <t>11-hour OP + weekends</t>
  </si>
  <si>
    <t>12-hour  OP + w/e &amp; Summer</t>
  </si>
  <si>
    <t>12-hour night</t>
  </si>
  <si>
    <t>12-hour OP</t>
  </si>
  <si>
    <t>8-hour OP (see also SSC 427)</t>
  </si>
  <si>
    <t>12-hour OP + Summer</t>
  </si>
  <si>
    <t>12.5-hour OP</t>
  </si>
  <si>
    <t>12.5-hour OP + Summer</t>
  </si>
  <si>
    <t>12.5-hour OP + w/e</t>
  </si>
  <si>
    <t>12.5-hour OP + w/e &amp; Summer</t>
  </si>
  <si>
    <t>14-hour E7</t>
  </si>
  <si>
    <t>14-hour Off Peak</t>
  </si>
  <si>
    <t>14-hour OP + Sun</t>
  </si>
  <si>
    <t>14.5-hour OP</t>
  </si>
  <si>
    <t>14.5-hour OP + Summer</t>
  </si>
  <si>
    <t>split 7-hour E7</t>
  </si>
  <si>
    <t>14.5-hour OP + w/e</t>
  </si>
  <si>
    <t>14.5-hour OP + w/e &amp; Summer</t>
  </si>
  <si>
    <t>15-hour OP</t>
  </si>
  <si>
    <t>15-hour OP + w/e &amp; Summer</t>
  </si>
  <si>
    <t>15.5-hour OP</t>
  </si>
  <si>
    <t>15.5-hour OP + Summer</t>
  </si>
  <si>
    <t>15.5-hour OP + w/e</t>
  </si>
  <si>
    <t>15.5-hour OP + w/e &amp; Summer</t>
  </si>
  <si>
    <t>2-rate terms</t>
  </si>
  <si>
    <t>2-rate SToD</t>
  </si>
  <si>
    <t>2-rate variable SToD</t>
  </si>
  <si>
    <t>7-hour E7</t>
  </si>
  <si>
    <t>3-rate SToD</t>
  </si>
  <si>
    <t>Dom/Non-dom Seasonal (link SSC 0342)</t>
  </si>
  <si>
    <t>3-rate variable</t>
  </si>
  <si>
    <t>4-rate SToD</t>
  </si>
  <si>
    <t>closed - no longer exists - was used SPM only</t>
  </si>
  <si>
    <t>5-rate SToD</t>
  </si>
  <si>
    <t>6-rate SToD</t>
  </si>
  <si>
    <t>7-hour OP (see also SSC 0185)</t>
  </si>
  <si>
    <t>Smart 7, heating</t>
  </si>
  <si>
    <t>7-hour E7 (Cornwall &amp; def reinforcement)</t>
  </si>
  <si>
    <t>Supertariff heating</t>
  </si>
  <si>
    <t>7-hour E7 (differential switching)</t>
  </si>
  <si>
    <t>7-hour night</t>
  </si>
  <si>
    <t>Key Meter pseudo 2-rate</t>
  </si>
  <si>
    <t>Economy 7 Day &amp; Night</t>
  </si>
  <si>
    <t>7-hour OP</t>
  </si>
  <si>
    <t>7-hour variable E7 (Menter B)</t>
  </si>
  <si>
    <t>7-hour variable E7 (Menter A)</t>
  </si>
  <si>
    <t>8-hour E7</t>
  </si>
  <si>
    <t>8-hour night</t>
  </si>
  <si>
    <t>10-hour night</t>
  </si>
  <si>
    <t>8-hour OP</t>
  </si>
  <si>
    <t>8-hour OP + Summer</t>
  </si>
  <si>
    <t>8-hour OP + w/e</t>
  </si>
  <si>
    <t>8-hour OP + w/e &amp; Summer</t>
  </si>
  <si>
    <t>8-hour OP + weekends</t>
  </si>
  <si>
    <t>9-hour night</t>
  </si>
  <si>
    <t>9-hour night (differential switching)</t>
  </si>
  <si>
    <t>9-hour OP + w/e</t>
  </si>
  <si>
    <t>Boiler</t>
  </si>
  <si>
    <t>Budget Warmth</t>
  </si>
  <si>
    <t>Flexiheat Day/Evening/Weekend</t>
  </si>
  <si>
    <t>Flexiheat (weather) Day/Evening/Weekend</t>
  </si>
  <si>
    <t>Superdeal Day/Night</t>
  </si>
  <si>
    <t>Domestic heating tariff</t>
  </si>
  <si>
    <t>Superdeal (weather) Day/Night</t>
  </si>
  <si>
    <t>E10 type 1 (general purpose)</t>
  </si>
  <si>
    <t>7-hour OP (see also SSC 186)</t>
  </si>
  <si>
    <t>Domestic E9 A</t>
  </si>
  <si>
    <t>13-hour OP</t>
  </si>
  <si>
    <t>Evening/night</t>
  </si>
  <si>
    <t>Evening/Weekend</t>
  </si>
  <si>
    <t>12-hour Evening/Weekend</t>
  </si>
  <si>
    <t>Domestic E9 B</t>
  </si>
  <si>
    <t>Evening/Weekend E7</t>
  </si>
  <si>
    <t>3-rate heating, (link SSC 0343)</t>
  </si>
  <si>
    <t>Grain Drying</t>
  </si>
  <si>
    <t>Grain drying</t>
  </si>
  <si>
    <t>Heating</t>
  </si>
  <si>
    <t>Local Authority Heating</t>
  </si>
  <si>
    <t>Dom &amp; Non-dom Seasonal (link SSC 0128)</t>
  </si>
  <si>
    <t>3-rate heating, water heating</t>
  </si>
  <si>
    <t>7-hour E7, Day + Night (link SSC 0345)</t>
  </si>
  <si>
    <t>7-hour E7, Day + Night (link SSC 0344)</t>
  </si>
  <si>
    <t>Non-Standard OP (8+3 hour)</t>
  </si>
  <si>
    <t>Non-Standard OP</t>
  </si>
  <si>
    <t>Warmwise heating</t>
  </si>
  <si>
    <t>Flexiheat heating</t>
  </si>
  <si>
    <t>Flexiheat (weather) heating</t>
  </si>
  <si>
    <t>Superdeal heating</t>
  </si>
  <si>
    <t>Smart 7, Day/Night</t>
  </si>
  <si>
    <t>split 10-hour Heatwise</t>
  </si>
  <si>
    <t>Summer &amp; Winter w/e</t>
  </si>
  <si>
    <t>Summer Unrestricted</t>
  </si>
  <si>
    <t>Unrestricted</t>
  </si>
  <si>
    <t>Warmwise Day/Night</t>
  </si>
  <si>
    <t>9-hour heating</t>
  </si>
  <si>
    <t>12-hour OP + w/e</t>
  </si>
  <si>
    <t>15-hour OP + w/e</t>
  </si>
  <si>
    <t>E10 type 1(heating circuit)</t>
  </si>
  <si>
    <t>Redring Boiler (general purpose)</t>
  </si>
  <si>
    <t>Redring Boiler (heating circuit)</t>
  </si>
  <si>
    <t>Cyclocontrol 3</t>
  </si>
  <si>
    <t>Cyclocontrol 4</t>
  </si>
  <si>
    <t>Cyclocontrol 5</t>
  </si>
  <si>
    <t>Cyclocontrol 6</t>
  </si>
  <si>
    <t>Cyclocontrol 7</t>
  </si>
  <si>
    <t>Cyclocontrol 8</t>
  </si>
  <si>
    <t>Cyclocontrol 9</t>
  </si>
  <si>
    <t>Cyclocontrol 10</t>
  </si>
  <si>
    <t>Cyclocontrol 11</t>
  </si>
  <si>
    <t>Cyclocontrol 12</t>
  </si>
  <si>
    <t>Cyclocontrol 13</t>
  </si>
  <si>
    <t>Cyclocontrol 14</t>
  </si>
  <si>
    <t>Cyclocontrol 15</t>
  </si>
  <si>
    <t>Cyclocontrol 16</t>
  </si>
  <si>
    <t>Cyclocontrol 17</t>
  </si>
  <si>
    <t>Cyclocontrol 18</t>
  </si>
  <si>
    <t>Cyclocontrol 19</t>
  </si>
  <si>
    <t>Cyclocontrol 20</t>
  </si>
  <si>
    <t>Cyclocontrol 21</t>
  </si>
  <si>
    <t>Superdeal (weather) heating</t>
  </si>
  <si>
    <t>Day/Night (White meter)</t>
  </si>
  <si>
    <t>Unmetered Type A ("flat" profile)</t>
  </si>
  <si>
    <t>U</t>
  </si>
  <si>
    <t>Unmetered B ("dusk-to-dawn")</t>
  </si>
  <si>
    <t>Unmetered C ("half-night &amp; pre-dawn")</t>
  </si>
  <si>
    <t>Unmetered D ("dawn-to-dusk")</t>
  </si>
  <si>
    <t>12 Hour OP</t>
  </si>
  <si>
    <t>Domestic 3-rate heating</t>
  </si>
  <si>
    <t>3-Rate Seasonal</t>
  </si>
  <si>
    <t>Lifestyle Tariff</t>
  </si>
  <si>
    <t>Split 7-hour E7</t>
  </si>
  <si>
    <t>3-rate ToW</t>
  </si>
  <si>
    <t>7-hour variable E7</t>
  </si>
  <si>
    <t>12 Hours OP</t>
  </si>
  <si>
    <t>8 Hours OP</t>
  </si>
  <si>
    <t>10.5 Hours OP</t>
  </si>
  <si>
    <t>Weekender Tariff (V1)</t>
  </si>
  <si>
    <t>Weekender Tariff (V2)</t>
  </si>
  <si>
    <t>Maximum Demand Register</t>
  </si>
  <si>
    <t>Economy 7 - all purpose tariff G63</t>
  </si>
  <si>
    <t>split 7hr o/p</t>
  </si>
  <si>
    <t>Split 7hr E7</t>
  </si>
  <si>
    <t>14.5 hr o/p</t>
  </si>
  <si>
    <t>Micro-PV Export Import Profile Class 1</t>
  </si>
  <si>
    <t>G</t>
  </si>
  <si>
    <t>Micro-PV Export Import Profile Class 2</t>
  </si>
  <si>
    <t>Micro-PV Export Import Profile Class 3</t>
  </si>
  <si>
    <t>Micro-PV Export Import Profile Class 4</t>
  </si>
  <si>
    <t>Micro-PV Export Import Profile Class 5</t>
  </si>
  <si>
    <t>Micro-PV Export Import Profile Class 6</t>
  </si>
  <si>
    <t>Micro-PV Export Import Profile Class 7</t>
  </si>
  <si>
    <t>Micro-PV Export Import Profile Class 8</t>
  </si>
  <si>
    <t>Micro-CHP Export Import Profile Class 1</t>
  </si>
  <si>
    <t>Micro-CHP Export Import Profile Class 2</t>
  </si>
  <si>
    <t>Micro-CHP Export Import Profile Class 3</t>
  </si>
  <si>
    <t>Micro-CHP Export Import Profile Class 4</t>
  </si>
  <si>
    <t>Micro-CHP Export Import Profile Class 5</t>
  </si>
  <si>
    <t>Micro-CHP Export Import Profile Class 6</t>
  </si>
  <si>
    <t>Micro-CHP Export Import Profile Class 7</t>
  </si>
  <si>
    <t>Micro-CHP Export Import Profile Class 8</t>
  </si>
  <si>
    <t>Other Sml Export SSC any import Profile</t>
  </si>
  <si>
    <t>8.5-hour OP + w/e</t>
  </si>
  <si>
    <t>16-hour OP + w/e</t>
  </si>
  <si>
    <t>20-hour OP + w/e</t>
  </si>
  <si>
    <t>20-hour OP + w/e + summer</t>
  </si>
  <si>
    <t>8.5 hour WM</t>
  </si>
  <si>
    <t>8.5 hour WM Heating</t>
  </si>
  <si>
    <t>Weathercall heating</t>
  </si>
  <si>
    <t>18-hour dynamic</t>
  </si>
  <si>
    <t>Crop&amp;Air Conditioning</t>
  </si>
  <si>
    <t>E7 accompanying Birmingam W'call</t>
  </si>
  <si>
    <t>Birmingham Weathercall</t>
  </si>
  <si>
    <t>E7 accompanying Manchester W'call</t>
  </si>
  <si>
    <t>Manchester Weathercall</t>
  </si>
  <si>
    <t>E7 accompanying Anglesey W'call</t>
  </si>
  <si>
    <t>Anglesey Weathercall</t>
  </si>
  <si>
    <t>Two rate with 8 hours night</t>
  </si>
  <si>
    <t>Dynamic</t>
  </si>
  <si>
    <t>11 Hours OP</t>
  </si>
  <si>
    <t>8 Hours OP + Weekends</t>
  </si>
  <si>
    <t>15 Hours OP + Weekends</t>
  </si>
  <si>
    <t>15 Hours Nov - April/24 Hours May - Oct</t>
  </si>
  <si>
    <t>2 rate</t>
  </si>
  <si>
    <t>Unmetered Type A ("flat " profile)</t>
  </si>
  <si>
    <t>Seasonal ToD</t>
  </si>
  <si>
    <t>Split 10 hr E10</t>
  </si>
  <si>
    <t>NHH Export Hydro Profile Class</t>
  </si>
  <si>
    <t>NHH Export Wind Profile Class</t>
  </si>
  <si>
    <t>Smart Meter 3 Rate Time of Day</t>
  </si>
  <si>
    <t>10 hour Evening/Weekend</t>
  </si>
  <si>
    <t>Two rate with 20 hours night</t>
  </si>
  <si>
    <t>Three Rate Peak Day Other</t>
  </si>
  <si>
    <t>4 rate weekday/2 rate weekend</t>
  </si>
  <si>
    <t>4 Rate Weekday/2 rate Weekend (BST)</t>
  </si>
  <si>
    <t>Unrestricted with  Weekday Peak</t>
  </si>
  <si>
    <t>Unrestricted with Peak</t>
  </si>
  <si>
    <t>Economy 7 with Weekday Peak</t>
  </si>
  <si>
    <t>Economy 7 with Peak</t>
  </si>
  <si>
    <t>Evening Weekend and Weekday Peak (smart)</t>
  </si>
  <si>
    <t>Evening Weekend with Peak</t>
  </si>
  <si>
    <t>Evening Weekend Night and Peak</t>
  </si>
  <si>
    <t>Evening Weekend with Night (BST)</t>
  </si>
  <si>
    <t>3 Rate with Weekday Peak</t>
  </si>
  <si>
    <t>Smart meter trial - time of use 3 rate</t>
  </si>
  <si>
    <t>General Purpose 2 Rate (paired with 0980</t>
  </si>
  <si>
    <t>E10 Heating Single Rate (prd with 0981)</t>
  </si>
  <si>
    <t>Evening/Weekend - BST</t>
  </si>
  <si>
    <t>Change implemented</t>
  </si>
  <si>
    <t>Date</t>
  </si>
  <si>
    <t>Comments</t>
  </si>
  <si>
    <t>First published spreadsheet</t>
  </si>
  <si>
    <t>SSC 0330 charge rates corrected</t>
  </si>
  <si>
    <t>Previous rate 1 corrected to Off Peak O</t>
  </si>
  <si>
    <t>New SSCs added</t>
  </si>
  <si>
    <t>New SSCs from 0953 added.</t>
  </si>
  <si>
    <t>Previous Off-peak rate corrected to charge 2</t>
  </si>
  <si>
    <t>SSC TPR to unit rate lookup table</t>
  </si>
  <si>
    <t>The time periods for the non half hourly metered charge rates in Annex 1 are as specified by the SSC. To determine the appropriate charge rate for each SSC/TPR a lookup table is provided.</t>
  </si>
  <si>
    <t>SSC 0250 charge rate corrected</t>
  </si>
  <si>
    <t>SSC 0134 charge rate corrected</t>
  </si>
  <si>
    <t>TPR 00101 corrected from Off Peak O to Rate 1</t>
  </si>
  <si>
    <t>Nodal prices</t>
  </si>
  <si>
    <t>Reactive power charge
p/kVArh</t>
  </si>
  <si>
    <t>NHH preserved charges/additional LLFCs</t>
  </si>
  <si>
    <t>HH preserved charges/additional LLFCs</t>
  </si>
  <si>
    <t>Local charge 1
£/kVA</t>
  </si>
  <si>
    <t>Remote charge 1
£/kVA</t>
  </si>
  <si>
    <t>EMEB or MIDE only</t>
  </si>
  <si>
    <t>Unsupported (SWEB)</t>
  </si>
  <si>
    <t>O or Unsupported (SWEB)</t>
  </si>
  <si>
    <t>2 or Unsupported (SWEB)</t>
  </si>
  <si>
    <t>1 or Unsupported (SWEB)</t>
  </si>
  <si>
    <t>2 or Unsupported (SWAE)</t>
  </si>
  <si>
    <t>1 or Unsupported (SWAE)</t>
  </si>
  <si>
    <t>1 or Unsupported (SWAE and SWEB)</t>
  </si>
  <si>
    <t>Unsupported (SWAE)</t>
  </si>
  <si>
    <t>2 or Unsupported (SWAE and SWEB)</t>
  </si>
  <si>
    <t>2 Rate Saturday Off Peak</t>
  </si>
  <si>
    <t>LLFC</t>
  </si>
  <si>
    <t>Import MPANs/MSIDs</t>
  </si>
  <si>
    <t>Export MPANs/MSIDs</t>
  </si>
  <si>
    <t>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t>
  </si>
  <si>
    <t>Annex 6 new Designated EHV Properties</t>
  </si>
  <si>
    <t>Annex 1 LV and HV charges</t>
  </si>
  <si>
    <t>Annex 2 EHV charges</t>
  </si>
  <si>
    <t>Annex 3 Preserved charges</t>
  </si>
  <si>
    <t>Annex 4 LDNO charges</t>
  </si>
  <si>
    <t xml:space="preserve">DNOs must endeavour to maintain consistency in the structure of this spreadsheet.
Any changes to the structure must be noted in the 'Notes to users of this spreadsheet'
</t>
  </si>
  <si>
    <t>EHV site specific LLFs</t>
  </si>
  <si>
    <t>EHV sites specific LLFs</t>
  </si>
  <si>
    <t>Note: The list of MPANs/MSIDs provided may be incomplete; the DNO reserves the right to apply the listed charges to any other MPANs/MSIDs associated with the site.</t>
  </si>
  <si>
    <t>Node/Zone ID</t>
  </si>
  <si>
    <t>Company and licence name, charging year, effective from, status</t>
  </si>
  <si>
    <t>Import
Unique Identifier</t>
  </si>
  <si>
    <t>Export
Unique Identifier</t>
  </si>
  <si>
    <t>Export Unique Identifier</t>
  </si>
  <si>
    <t>Import
fixed charge
(p/day)</t>
  </si>
  <si>
    <t>Export
fixed charge
(p/day)</t>
  </si>
  <si>
    <t>Red Time Band</t>
  </si>
  <si>
    <t>Amber Time Band</t>
  </si>
  <si>
    <t>Green Time Band</t>
  </si>
  <si>
    <t>Super Red Time Band</t>
  </si>
  <si>
    <t>Black Time Band</t>
  </si>
  <si>
    <t>Yellow Time Band</t>
  </si>
  <si>
    <t>Time Bands for Half Hourly Unmetered Properties</t>
  </si>
  <si>
    <t>Time Bands for Half Hourly Metered Properties</t>
  </si>
  <si>
    <t>Time Periods for Designated EHV Properties</t>
  </si>
  <si>
    <t>General Purpose 2 Rate (paired wth 0950)</t>
  </si>
  <si>
    <t>E10 Heating Single Rate (prd wth 0949)</t>
  </si>
  <si>
    <t>E9 Heating</t>
  </si>
  <si>
    <t>General Purpose 2 Rate (paired wth 0951)</t>
  </si>
  <si>
    <t>Saturday Off Peak (9-5)</t>
  </si>
  <si>
    <t>Sunday Off Peak (9-5)</t>
  </si>
  <si>
    <t>Evening Saver</t>
  </si>
  <si>
    <t>Comfort Booster</t>
  </si>
  <si>
    <t xml:space="preserve">Please use this spreadsheet with reference to the LC14 use of system charging statement. </t>
  </si>
  <si>
    <t>Peak</t>
  </si>
  <si>
    <t>Winter</t>
  </si>
  <si>
    <t>Night</t>
  </si>
  <si>
    <t>Other</t>
  </si>
  <si>
    <t>Generic Demand and Generation LLFs</t>
  </si>
  <si>
    <t>Metered Voltage</t>
  </si>
  <si>
    <t>Monday to Friday 
Mar to Oct</t>
  </si>
  <si>
    <t>Monday to Friday 
Nov to Feb</t>
  </si>
  <si>
    <t xml:space="preserve">Monday to Friday </t>
  </si>
  <si>
    <t>Weekends</t>
  </si>
  <si>
    <t>SSC 0394 charge rate corrected</t>
  </si>
  <si>
    <t>TPR 01177 corrected to rate 2</t>
  </si>
  <si>
    <t>Table reviewed and updated</t>
  </si>
  <si>
    <t>New SSCs from 0949 to 0952, 0975 &amp; 0976 and 0982 &amp; 0983 added.</t>
  </si>
  <si>
    <t>New SSCs from 0984 and 0985 added.</t>
  </si>
  <si>
    <t>Saturday Off Peak (24 Hrs)</t>
  </si>
  <si>
    <t>Sunday Off Peak (24 Hrs)</t>
  </si>
  <si>
    <t>LV and HV tariff calculator</t>
  </si>
  <si>
    <t>EHV site calculator</t>
  </si>
  <si>
    <t>Step 1, Choose your tariff using the drop down list in cell B10</t>
  </si>
  <si>
    <t>Step 1, Choose your tariff using the drop down list in cell L10</t>
  </si>
  <si>
    <t xml:space="preserve">Step 2, After selecting a tariff in step 1, Cells C12-I12 will generate headings, please enter your consumption in cells C13:I13 underneath each heading generated (if no heading leave cell blank)
</t>
  </si>
  <si>
    <t xml:space="preserve">Step 2, After selecting a tariff in step 1, Cells M12-T12 will generate headings, please enter your consumption in cells M13:T13 underneath each heading generated (if no heading leave cell blank)
</t>
  </si>
  <si>
    <t>Step 3, Enter a forecast of consumption if required in cells C14:I14</t>
  </si>
  <si>
    <t>Step 3, Enter a forecast of consumption if required in cells M14:T14</t>
  </si>
  <si>
    <t>Tariff components</t>
  </si>
  <si>
    <t>Unit 1
kWh
(red/black/day)</t>
  </si>
  <si>
    <t>Unit 2
kWh
(amber/yellow
/night)</t>
  </si>
  <si>
    <t>Unit 3
kWh
(green)</t>
  </si>
  <si>
    <t>Number of days in consumption period
i.e. 365 if one year</t>
  </si>
  <si>
    <t>Maximum import or export capacity
kVA</t>
  </si>
  <si>
    <t>Excess reactive units 
kVArh</t>
  </si>
  <si>
    <t>Import
super red
kWh</t>
  </si>
  <si>
    <t>Maximum import capacity
kVA</t>
  </si>
  <si>
    <t>Export
Super Red
kWh</t>
  </si>
  <si>
    <t>Maximum export capacity
kVA</t>
  </si>
  <si>
    <t>Enter current consumption details</t>
  </si>
  <si>
    <t>Enter forecast consumption details 
(if different)</t>
  </si>
  <si>
    <t>Charge components</t>
  </si>
  <si>
    <t>Unit 1
£</t>
  </si>
  <si>
    <t>Unit 2
£</t>
  </si>
  <si>
    <t>Unit 3
£</t>
  </si>
  <si>
    <t>Fixed charge
£</t>
  </si>
  <si>
    <t>Capacity charge
£</t>
  </si>
  <si>
    <t>Reactive power charge
£</t>
  </si>
  <si>
    <t>Import 
super red charge
£</t>
  </si>
  <si>
    <t>Import
fixed charge
£</t>
  </si>
  <si>
    <t>Import
capacity charge
£</t>
  </si>
  <si>
    <t>Export super red charge
£</t>
  </si>
  <si>
    <t>Export fixed charge
£</t>
  </si>
  <si>
    <t>Export capacity charge
£</t>
  </si>
  <si>
    <t>Current consumption period charges</t>
  </si>
  <si>
    <t>Forecast consumption period charges</t>
  </si>
  <si>
    <t>Total charge
£</t>
  </si>
  <si>
    <t>Import total charge
£</t>
  </si>
  <si>
    <t>Export total charge
£</t>
  </si>
  <si>
    <t>These charges are estimates based on tariff selected and consumption values entered.</t>
  </si>
  <si>
    <t>These charges are estimates based on site selected and consumption values entered.</t>
  </si>
  <si>
    <r>
      <t>Contains the underlying [</t>
    </r>
    <r>
      <rPr>
        <sz val="11"/>
        <color theme="3"/>
        <rFont val="Arial"/>
        <family val="2"/>
      </rPr>
      <t>nodal/network group</t>
    </r>
    <r>
      <rPr>
        <sz val="11"/>
        <rFont val="Arial"/>
        <family val="2"/>
      </rPr>
      <t xml:space="preserve">] costs used to calculate the current EDCM charges. </t>
    </r>
  </si>
  <si>
    <t>Charge calculator</t>
  </si>
  <si>
    <t>Charge calculator is a tool to help you estimate your distribution charges using current consumption data and forecast consumption data.</t>
  </si>
  <si>
    <t>Low Voltage Network</t>
  </si>
  <si>
    <t>Low Voltage Substation</t>
  </si>
  <si>
    <t>High Voltage Network</t>
  </si>
  <si>
    <t>High Voltage Substation</t>
  </si>
  <si>
    <t>EHV connected</t>
  </si>
  <si>
    <t>132/EHV connected</t>
  </si>
  <si>
    <t>132/HV connected</t>
  </si>
  <si>
    <t>132kV connected</t>
  </si>
  <si>
    <t>Copy EDCM table 4501 range starting B18 and paste into G11.  Extend or reduce print area as required.</t>
  </si>
  <si>
    <t>Note: The list of MPANs / MSIDs provided may be incomplete; the DNO reserves the right to apply the listed charges to any other MPANs / MSIDs associated with the site.
Note: This table is automatically populated based on the content of the tab entitled 'Annex 2 EHV Charges'. The timebands are as shown in Annex 2.</t>
  </si>
  <si>
    <t>Final</t>
  </si>
  <si>
    <t>The drop down list on the charge calculator can be expanded by unprotecting the charge calculator sheet and selecting 'data', 'data validation...' and then expanding the 'source' data range. The sheet can then be protected.</t>
  </si>
  <si>
    <t>Company and Licence name</t>
  </si>
  <si>
    <t>Charging Year</t>
  </si>
  <si>
    <t>Company and Licence name, charging year, effective from, status</t>
  </si>
  <si>
    <t>Import
Super Red
unit charge
(p/kWh)</t>
  </si>
  <si>
    <t>Import
capacity charge
(p/kVA/day)</t>
  </si>
  <si>
    <t>Import
exceeded capacity charge
(p/kVA/day)</t>
  </si>
  <si>
    <t>Export
Super Red
unit charge
(p/kWh)</t>
  </si>
  <si>
    <t>Export
capacity charge
(p/kVA/day)</t>
  </si>
  <si>
    <t>Export
exceeded capacity charge
(p/kVA/day)</t>
  </si>
  <si>
    <r>
      <t xml:space="preserve">Import
</t>
    </r>
    <r>
      <rPr>
        <b/>
        <sz val="10"/>
        <color rgb="FFFF0000"/>
        <rFont val="Arial"/>
        <family val="2"/>
      </rPr>
      <t>Super Red</t>
    </r>
    <r>
      <rPr>
        <b/>
        <sz val="10"/>
        <rFont val="Arial"/>
        <family val="2"/>
      </rPr>
      <t xml:space="preserve">
unit charge
(p/kWh)</t>
    </r>
  </si>
  <si>
    <r>
      <t xml:space="preserve">Export
</t>
    </r>
    <r>
      <rPr>
        <b/>
        <sz val="10"/>
        <color rgb="FFFF0000"/>
        <rFont val="Arial"/>
        <family val="2"/>
      </rPr>
      <t>Super Red</t>
    </r>
    <r>
      <rPr>
        <b/>
        <sz val="10"/>
        <color indexed="8"/>
        <rFont val="Arial"/>
        <family val="2"/>
      </rPr>
      <t xml:space="preserve">
unit charge
(p/kWh)</t>
    </r>
  </si>
  <si>
    <t>Unit charge 1
(NHH)
p/kWh</t>
  </si>
  <si>
    <t>Unit charge 2
(NHH)
p/kWh</t>
  </si>
  <si>
    <t>Red/black charge (HH)
p/kWh</t>
  </si>
  <si>
    <t>Amber/yellow charge (HH)
p/kWh</t>
  </si>
  <si>
    <t>Green charge (HH)
p/kWh</t>
  </si>
  <si>
    <t>The line loss factors contained in this statement are published in good faith.  However, the line loss factors that are approved by the BSC Panel and published on the Elexon website will take precedence and be used in Settlement if they differ from these values.</t>
  </si>
  <si>
    <t>Import
LLF
period 1</t>
  </si>
  <si>
    <t>Import
LLF
period 2</t>
  </si>
  <si>
    <t>Import
LLF
period 3</t>
  </si>
  <si>
    <t>Import
LLF
period 4</t>
  </si>
  <si>
    <t>Import
LLF
period 5</t>
  </si>
  <si>
    <t>Export
LLF
period 1</t>
  </si>
  <si>
    <t>Export
LLF
period 2</t>
  </si>
  <si>
    <t>Export
LLF
period 3</t>
  </si>
  <si>
    <t>Export
LLF
period 4</t>
  </si>
  <si>
    <t>Export
LLF
period 5</t>
  </si>
  <si>
    <t>SSC 0313 charge code corrected</t>
  </si>
  <si>
    <t>TPR 01006 corrected to code O</t>
  </si>
  <si>
    <t>SSC 0320 charge code corrected</t>
  </si>
  <si>
    <t>TPR 00072 corrected to code 2</t>
  </si>
  <si>
    <t>SSC 0781 charge code corrected</t>
  </si>
  <si>
    <t>TPR 00327 corrected to code O</t>
  </si>
  <si>
    <t>SSC 0935 charge code corrected</t>
  </si>
  <si>
    <t>TPR 00375 corrected to code 1 or Unsupported (SWAE and SWEB)</t>
  </si>
  <si>
    <t>SSC 0953 charge code corrected</t>
  </si>
  <si>
    <t>TPR 00424 corrected to code 1 or Unsupported (SWAE and SWEB)</t>
  </si>
  <si>
    <t>SSC 0955 charge code corrected</t>
  </si>
  <si>
    <t>TPR 00206 corrected to code 2</t>
  </si>
  <si>
    <t>TPR 00430 corrected to code 1</t>
  </si>
  <si>
    <t>SSC 0956 charge code corrected</t>
  </si>
  <si>
    <t>TPR 00160 corrected to code 2</t>
  </si>
  <si>
    <t>SSC 0959 charge code corrected</t>
  </si>
  <si>
    <t>TPR 00160 corrected to code 1</t>
  </si>
  <si>
    <t>SSC 0960 charge code corrected</t>
  </si>
  <si>
    <t>TPR 00441 corrected to code 1</t>
  </si>
  <si>
    <t>SSC 0963 charge code corrected</t>
  </si>
  <si>
    <t>SSC 0964 charge code corrected</t>
  </si>
  <si>
    <t>SSC 0965 charge code corrected</t>
  </si>
  <si>
    <t>TPR 00194 corrected to code 2</t>
  </si>
  <si>
    <t>SSC 0969 charge code corrected</t>
  </si>
  <si>
    <t>TPR 00501 corrected to code 1</t>
  </si>
  <si>
    <t>SSC 0984 charge code corrected</t>
  </si>
  <si>
    <t>TPR 00512 corrected to code 1</t>
  </si>
  <si>
    <t>TPR 00513 corrected to code 2</t>
  </si>
  <si>
    <t>SSC 0985 charge code corrected</t>
  </si>
  <si>
    <t>TPR 00514 corrected to code 1</t>
  </si>
  <si>
    <t>TPR 00515 corrected to code 2</t>
  </si>
  <si>
    <t>SSC 0403 charge code corrected</t>
  </si>
  <si>
    <t>TPR 01179 corrected to code 2</t>
  </si>
  <si>
    <t>SSC 0058 description updated</t>
  </si>
  <si>
    <t>SSC 0126 description updated</t>
  </si>
  <si>
    <t>SSC 0927 description updated</t>
  </si>
  <si>
    <t>SSC 0928 description updated</t>
  </si>
  <si>
    <t>SSC 0252 charge code corrected</t>
  </si>
  <si>
    <t>TPR 00212 corrected to code O</t>
  </si>
  <si>
    <t>SSC 0253 charge code corrected</t>
  </si>
  <si>
    <t>TPR 01290 corrected to code O</t>
  </si>
  <si>
    <t>SSC 0268 charge code corrected</t>
  </si>
  <si>
    <t>TPR 00193 corrected to code O</t>
  </si>
  <si>
    <t>SSC 0316 charge code corrected</t>
  </si>
  <si>
    <t>TPR 00053 corrected to code 2</t>
  </si>
  <si>
    <t>SSC 0319 charge code corrected</t>
  </si>
  <si>
    <t>TPR 00071 corrected to code 2</t>
  </si>
  <si>
    <t>SSC 0775 charge code corrected</t>
  </si>
  <si>
    <t>TPR 00334 corrected to code O</t>
  </si>
  <si>
    <t>SSC 0776 charge code corrected</t>
  </si>
  <si>
    <t>TPR 00335 corrected to code O</t>
  </si>
  <si>
    <t>SSC 0916 charge code corrected</t>
  </si>
  <si>
    <t>TPR 00315 corrected to code 2</t>
  </si>
  <si>
    <t>TPR 00316 corrected to code 1</t>
  </si>
  <si>
    <t>SSC 0917 charge code corrected</t>
  </si>
  <si>
    <t>TPR 00279 corrected to code 2</t>
  </si>
  <si>
    <t>TPR 00280 corrected to code 1</t>
  </si>
  <si>
    <t>SSC 0942 charge code corrected</t>
  </si>
  <si>
    <t>TPR 00400 corrected to code 1</t>
  </si>
  <si>
    <t>SSC 0943 charge code corrected</t>
  </si>
  <si>
    <t>TPR 00404 corrected to code 1</t>
  </si>
  <si>
    <t>SSC 0944 charge code corrected</t>
  </si>
  <si>
    <t>TPR 00406 corrected to code 1</t>
  </si>
  <si>
    <t>SSC 0945 charge code corrected</t>
  </si>
  <si>
    <t>TPR 00408 corrected to code 1</t>
  </si>
  <si>
    <t>SSC 0946 charge code corrected</t>
  </si>
  <si>
    <t>TPR 00410 corrected to code 1</t>
  </si>
  <si>
    <t>SSC 0954 charge code corrected</t>
  </si>
  <si>
    <t>TPR 00426 corrected to code 1</t>
  </si>
  <si>
    <t>SSC 0967 charge code corrected</t>
  </si>
  <si>
    <t>TPR 00442 corrected to code 1</t>
  </si>
  <si>
    <t>SSC 0970 charge code corrected</t>
  </si>
  <si>
    <t>TPR 00447 corrected to code 2</t>
  </si>
  <si>
    <t>TPR 00448 corrected to code 1</t>
  </si>
  <si>
    <t>SSC 0971 charge code corrected</t>
  </si>
  <si>
    <t>TPR 00493 corrected to code 1</t>
  </si>
  <si>
    <t>Monday to Friday Nov to Feb (excluding 22nd Dec to 4th Jan inclusive)</t>
  </si>
  <si>
    <t>Monday to Friday Mar to Oct (plus 22nd Dec to 4th Jan inclusive)</t>
  </si>
  <si>
    <t>Monday to Friday Nov to Feb 
(excluding 22nd Dec to 4th Jan inclusive)</t>
  </si>
  <si>
    <t>17.00 - 19.00</t>
  </si>
  <si>
    <t>07:30 to 17:00
19:00 to 21:30</t>
  </si>
  <si>
    <t>00:00 to 07:30
21:30 to 24:00</t>
  </si>
  <si>
    <t>16:30 to 19:30</t>
  </si>
  <si>
    <t>00:00 to 16:30
19:30 to 24:00</t>
  </si>
  <si>
    <t>17:00 to 19:00</t>
  </si>
  <si>
    <t>07:30 to 21:30</t>
  </si>
  <si>
    <t>17:00 - 19:00</t>
  </si>
  <si>
    <t>00:00 - 06:30
23:30 - 24:00</t>
  </si>
  <si>
    <t>06:30 - 23:30</t>
  </si>
  <si>
    <t>16:00 - 19:00</t>
  </si>
  <si>
    <t>06:30 - 16:00</t>
  </si>
  <si>
    <t>19:00 - 23:30</t>
  </si>
  <si>
    <t>Tariff name</t>
  </si>
  <si>
    <t>excess capacity charge
p/kVA/day</t>
  </si>
  <si>
    <t>Import
excess capacity charge
(p/kVA/day)</t>
  </si>
  <si>
    <t>Export
excess capacity charge
(p/kVA/day)</t>
  </si>
  <si>
    <t>This form is intentionally left blank</t>
  </si>
  <si>
    <r>
      <rPr>
        <sz val="10"/>
        <color theme="1"/>
        <rFont val="Arial"/>
        <family val="2"/>
      </rPr>
      <t>475, 280, 476, 477, 478, 479, 480, 481, 482, 483, 491, 492, 521, 522,</t>
    </r>
    <r>
      <rPr>
        <sz val="10"/>
        <color rgb="FFFF0000"/>
        <rFont val="Arial"/>
        <family val="2"/>
      </rPr>
      <t xml:space="preserve"> </t>
    </r>
    <r>
      <rPr>
        <sz val="10"/>
        <color theme="1"/>
        <rFont val="Arial"/>
        <family val="2"/>
      </rPr>
      <t>487, 284,</t>
    </r>
    <r>
      <rPr>
        <sz val="10"/>
        <color rgb="FFFF0000"/>
        <rFont val="Arial"/>
        <family val="2"/>
      </rPr>
      <t xml:space="preserve"> </t>
    </r>
    <r>
      <rPr>
        <sz val="10"/>
        <color theme="1"/>
        <rFont val="Arial"/>
        <family val="2"/>
      </rPr>
      <t>506, 507, 493, 282, 508, 509, 659, 660, 494, 283, 495, 286, 496, 287, 497, 498</t>
    </r>
  </si>
  <si>
    <t>285, 490, 288, 503, 504, 505</t>
  </si>
  <si>
    <t>N/A</t>
  </si>
  <si>
    <t>Harlaxton Energy Networks Limited - GSP_L</t>
  </si>
  <si>
    <t>Harlaxton Energy Netwroks Limited does not currently have any Designated EHV customers</t>
  </si>
  <si>
    <t>HARL does not currently have any EHV import customers</t>
  </si>
  <si>
    <t>HARL does not currently have any EHV Export customers</t>
  </si>
  <si>
    <t>HARL has no Preserved NHH Tariffs/Additional LLFC classes</t>
  </si>
  <si>
    <t>HARL does not currently have any EHV Site Specific customers</t>
  </si>
  <si>
    <t>285, 490</t>
  </si>
  <si>
    <t>Annex 2 contains the charges to Designated EHV Properties and charges applied to LDNOs with Designated EHV Properties/end-users embedded in networks within the Harlaxton Energy Networks Limited - GSP_L Licence area.</t>
  </si>
  <si>
    <t>Annex 4 contains charges that are levied on the owner of an embedded network within the Harlaxton Energy Networks Limited - GSP_L Licence area. 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t>
  </si>
  <si>
    <t>Annex 6 contains the charges to new Designated EHV Properties and charges applied to LDNOs with new Designated EHV Properties/end-users embedded in networks within the Harlaxton Energy Networks Limited - GSP_L Licence area.</t>
  </si>
  <si>
    <t>Exceeded capacity charge
p/kVA/day</t>
  </si>
  <si>
    <t>TBC</t>
  </si>
  <si>
    <t>Annex 5 has been intentionally left blank as this charging statement is published a complete year before the LLFs have been audited.
The line loss factors that are approved by the BSC Panel for the applicable year and consequently published on the Elexon website will take precedence and be used in Settlement. This annex will be re-published with these values once they are available.</t>
  </si>
  <si>
    <r>
      <rPr>
        <sz val="12"/>
        <rFont val="Arial"/>
        <family val="2"/>
      </rPr>
      <t>Tariff details</t>
    </r>
    <r>
      <rPr>
        <sz val="10"/>
        <rFont val="Arial"/>
        <family val="2"/>
      </rPr>
      <t xml:space="preserve">
Choose tariff name from drop down box below</t>
    </r>
  </si>
  <si>
    <r>
      <rPr>
        <sz val="12"/>
        <rFont val="Arial"/>
        <family val="2"/>
      </rPr>
      <t>Site details</t>
    </r>
    <r>
      <rPr>
        <sz val="10"/>
        <rFont val="Arial"/>
        <family val="2"/>
      </rPr>
      <t xml:space="preserve">
Choose the site name from the drop down box below</t>
    </r>
  </si>
  <si>
    <t>Average daily exceeded capacity
kVA</t>
  </si>
  <si>
    <t>Exceeded capacity charge
£</t>
  </si>
  <si>
    <t>Import exceeded capacity charge
£</t>
  </si>
  <si>
    <t>Export exceeded capacity charge
£</t>
  </si>
  <si>
    <r>
      <rPr>
        <sz val="10"/>
        <color theme="1"/>
        <rFont val="Arial"/>
        <family val="2"/>
      </rPr>
      <t>485, 488,</t>
    </r>
    <r>
      <rPr>
        <sz val="10"/>
        <color rgb="FFFF0000"/>
        <rFont val="Arial"/>
        <family val="2"/>
      </rPr>
      <t xml:space="preserve"> </t>
    </r>
    <r>
      <rPr>
        <sz val="10"/>
        <color theme="1"/>
        <rFont val="Arial"/>
        <family val="2"/>
      </rPr>
      <t>489, 636,</t>
    </r>
    <r>
      <rPr>
        <sz val="10"/>
        <color rgb="FFFF0000"/>
        <rFont val="Arial"/>
        <family val="2"/>
      </rPr>
      <t xml:space="preserve"> </t>
    </r>
    <r>
      <rPr>
        <sz val="10"/>
        <color theme="1"/>
        <rFont val="Arial"/>
        <family val="2"/>
      </rPr>
      <t>637, 499,</t>
    </r>
    <r>
      <rPr>
        <sz val="10"/>
        <color rgb="FFFF0000"/>
        <rFont val="Arial"/>
        <family val="2"/>
      </rPr>
      <t xml:space="preserve"> </t>
    </r>
    <r>
      <rPr>
        <sz val="10"/>
        <color theme="1"/>
        <rFont val="Arial"/>
        <family val="2"/>
      </rPr>
      <t>500, 501,</t>
    </r>
    <r>
      <rPr>
        <sz val="10"/>
        <color rgb="FFFF0000"/>
        <rFont val="Arial"/>
        <family val="2"/>
      </rPr>
      <t xml:space="preserve"> </t>
    </r>
    <r>
      <rPr>
        <sz val="10"/>
        <color theme="1"/>
        <rFont val="Arial"/>
        <family val="2"/>
      </rPr>
      <t>502</t>
    </r>
  </si>
  <si>
    <t>Annex 6 - Charges for New Designated EHV Properties</t>
  </si>
  <si>
    <t>2021/2022</t>
  </si>
  <si>
    <t>1st April 2021</t>
  </si>
  <si>
    <t>Red/black unit charge
p/kWh</t>
  </si>
  <si>
    <t>Amber/yellow unit charge
p/kWh</t>
  </si>
  <si>
    <t>Green unit charge
p/kWh</t>
  </si>
  <si>
    <t>Domestic Aggregated</t>
  </si>
  <si>
    <t>280, 475, 476, 477, 491, 492</t>
  </si>
  <si>
    <t>1, 2 or
5-8</t>
  </si>
  <si>
    <t>Domestic Aggregated (related MPAN)</t>
  </si>
  <si>
    <t>Non-Domestic Aggregated</t>
  </si>
  <si>
    <t>3, 4 or
5-8</t>
  </si>
  <si>
    <t>Non-Domestic Aggregated (related MPAN)</t>
  </si>
  <si>
    <t>LV Site Specific</t>
  </si>
  <si>
    <t>284, 482, 483, 487</t>
  </si>
  <si>
    <t>LV Sub Site Specific</t>
  </si>
  <si>
    <t>485, 488, 489</t>
  </si>
  <si>
    <t>HV Site Specific</t>
  </si>
  <si>
    <t>Unmetered Supplies</t>
  </si>
  <si>
    <t>506, 507, 282, 493, 508, 509, 659, 660, 283, 494</t>
  </si>
  <si>
    <t>0, 1 or 8</t>
  </si>
  <si>
    <t>LV Generation Aggregated</t>
  </si>
  <si>
    <t>286, 287, 495, 496</t>
  </si>
  <si>
    <t>LV Sub Generation Aggregated</t>
  </si>
  <si>
    <t>499, 500, 636, 637</t>
  </si>
  <si>
    <t>LV Generation Site Specific</t>
  </si>
  <si>
    <t>LV Generation Site Specific no RP charge</t>
  </si>
  <si>
    <t>LV Sub Generation Site Specific</t>
  </si>
  <si>
    <t>LV Sub Generation Site Specific no RP charge</t>
  </si>
  <si>
    <t>HV Generation Site Specific</t>
  </si>
  <si>
    <t>288, 503, 504, 505</t>
  </si>
  <si>
    <t>HV Generation Site Specific no RP charge</t>
  </si>
  <si>
    <t>LDNO LV: Domestic Aggregated</t>
  </si>
  <si>
    <t>1, 2 or 5-8</t>
  </si>
  <si>
    <t>LDNO LV: Domestic Aggregated (related MPAN)</t>
  </si>
  <si>
    <t>LDNO LV: Non-Domestic Aggregated</t>
  </si>
  <si>
    <t>3, 4 or 5-8</t>
  </si>
  <si>
    <t>LDNO LV: Non-Domestic Aggregated (related MPAN)</t>
  </si>
  <si>
    <t>LDNO LV: LV Site Specific</t>
  </si>
  <si>
    <t>LDNO LV: Unmetered Supplies</t>
  </si>
  <si>
    <t>LDNO LV: LV Generation Aggregated</t>
  </si>
  <si>
    <t>LDNO LV: LV Generation Site Specific</t>
  </si>
  <si>
    <t>LDNO HV: Domestic Aggregated</t>
  </si>
  <si>
    <t>LDNO HV: Domestic Aggregated (related MPAN)</t>
  </si>
  <si>
    <t>LDNO HV: Non-Domestic Aggregated</t>
  </si>
  <si>
    <t>LDNO HV: Non-Domestic Aggregated (related MPAN)</t>
  </si>
  <si>
    <t>LDNO HV: LV Site Specific</t>
  </si>
  <si>
    <t>LDNO HV: LV Sub Site Specific</t>
  </si>
  <si>
    <t>LDNO HV: HV Site Specific</t>
  </si>
  <si>
    <t>LDNO HV: Unmetered Supplies</t>
  </si>
  <si>
    <t>LDNO HV: LV Generation Aggregated</t>
  </si>
  <si>
    <t>LDNO HV: LV Sub Generation Aggregated</t>
  </si>
  <si>
    <t>LDNO HV: LV Generation Site Specific</t>
  </si>
  <si>
    <t>LDNO HV: LV Sub Generation Site Specific</t>
  </si>
  <si>
    <t>LDNO HV: HV Generation Site Specific</t>
  </si>
  <si>
    <t>LDNO HVplus: Domestic Aggregated</t>
  </si>
  <si>
    <t>LDNO HVplus: Domestic Aggregated (related MPAN)</t>
  </si>
  <si>
    <t>LDNO HVplus: Non-Domestic Aggregated</t>
  </si>
  <si>
    <t>LDNO HVplus: Non-Domestic Aggregated (related MPAN)</t>
  </si>
  <si>
    <t>LDNO HVplus: LV Site Specific</t>
  </si>
  <si>
    <t>LDNO HVplus: LV Sub Site Specific</t>
  </si>
  <si>
    <t>LDNO HVplus: HV Site Specific</t>
  </si>
  <si>
    <t>LDNO HVplus: Unmetered Supplies</t>
  </si>
  <si>
    <t>LDNO HVplus: LV Generation Aggregated</t>
  </si>
  <si>
    <t>LDNO HVplus: LV Sub Generation Aggregated</t>
  </si>
  <si>
    <t>LDNO HVplus: LV Generation Site Specific</t>
  </si>
  <si>
    <t>LDNO HVplus: LV Sub Generation Site Specific</t>
  </si>
  <si>
    <t>LDNO HVplus: HV Generation Site Specific</t>
  </si>
  <si>
    <t>LDNO EHV: Domestic Aggregated</t>
  </si>
  <si>
    <t>LDNO EHV: Domestic Aggregated (related MPAN)</t>
  </si>
  <si>
    <t>LDNO EHV: Non-Domestic Aggregated</t>
  </si>
  <si>
    <t>LDNO EHV: Non-Domestic Aggregated (related MPAN)</t>
  </si>
  <si>
    <t>LDNO EHV: LV Site Specific</t>
  </si>
  <si>
    <t>LDNO EHV: LV Sub Site Specific</t>
  </si>
  <si>
    <t>LDNO EHV: HV Site Specific</t>
  </si>
  <si>
    <t>LDNO EHV: Unmetered Supplies</t>
  </si>
  <si>
    <t>LDNO EHV: LV Generation Aggregated</t>
  </si>
  <si>
    <t>LDNO EHV: LV Sub Generation Aggregated</t>
  </si>
  <si>
    <t>LDNO EHV: LV Generation Site Specific</t>
  </si>
  <si>
    <t>LDNO EHV: LV Sub Generation Site Specific</t>
  </si>
  <si>
    <t>LDNO EHV: HV Generation Site Specific</t>
  </si>
  <si>
    <t>LDNO 132kV/EHV: Domestic Aggregated</t>
  </si>
  <si>
    <t>LDNO 132kV/EHV: Domestic Aggregated (related MPAN)</t>
  </si>
  <si>
    <t>LDNO 132kV/EHV: Non-Domestic Aggregated</t>
  </si>
  <si>
    <t>LDNO 132kV/EHV: Non-Domestic Aggregated (related MPAN)</t>
  </si>
  <si>
    <t>LDNO 132kV/EHV: LV Site Specific</t>
  </si>
  <si>
    <t>LDNO 132kV/EHV: LV Sub Site Specific</t>
  </si>
  <si>
    <t>LDNO 132kV/EHV: HV Site Specific</t>
  </si>
  <si>
    <t>LDNO 132kV/EHV: Unmetered Supplies</t>
  </si>
  <si>
    <t>LDNO 132kV/EHV: LV Generation Aggregated</t>
  </si>
  <si>
    <t>LDNO 132kV/EHV: LV Sub Generation Aggregated</t>
  </si>
  <si>
    <t>LDNO 132kV/EHV: LV Generation Site Specific</t>
  </si>
  <si>
    <t>LDNO 132kV/EHV: LV Sub Generation Site Specific</t>
  </si>
  <si>
    <t>LDNO 132kV/EHV: HV Generation Site Specific</t>
  </si>
  <si>
    <t>LDNO 132kV: Domestic Aggregated</t>
  </si>
  <si>
    <t>LDNO 132kV: Domestic Aggregated (related MPAN)</t>
  </si>
  <si>
    <t>LDNO 132kV: Non-Domestic Aggregated</t>
  </si>
  <si>
    <t>LDNO 132kV: Non-Domestic Aggregated (related MPAN)</t>
  </si>
  <si>
    <t>LDNO 132kV: LV Site Specific</t>
  </si>
  <si>
    <t>LDNO 132kV: LV Sub Site Specific</t>
  </si>
  <si>
    <t>LDNO 132kV: HV Site Specific</t>
  </si>
  <si>
    <t>LDNO 132kV: Unmetered Supplies</t>
  </si>
  <si>
    <t>LDNO 132kV: LV Generation Aggregated</t>
  </si>
  <si>
    <t>LDNO 132kV: LV Sub Generation Aggregated</t>
  </si>
  <si>
    <t>LDNO 132kV: LV Generation Site Specific</t>
  </si>
  <si>
    <t>LDNO 132kV: LV Sub Generation Site Specific</t>
  </si>
  <si>
    <t>LDNO 132kV: HV Generation Site Specific</t>
  </si>
  <si>
    <t>LDNO 0000: Domestic Aggregated</t>
  </si>
  <si>
    <t>LDNO 0000: Domestic Aggregated (related MPAN)</t>
  </si>
  <si>
    <t>LDNO 0000: Non-Domestic Aggregated</t>
  </si>
  <si>
    <t>LDNO 0000: Non-Domestic Aggregated (related MPAN)</t>
  </si>
  <si>
    <t>LDNO 0000: LV Site Specific</t>
  </si>
  <si>
    <t>LDNO 0000: LV Sub Site Specific</t>
  </si>
  <si>
    <t>LDNO 0000: HV Site Specific</t>
  </si>
  <si>
    <t>LDNO 0000: Unmetered Supplies</t>
  </si>
  <si>
    <t>LDNO 0000: LV Generation Aggregated</t>
  </si>
  <si>
    <t>LDNO 0000: LV Sub Generation Aggregated</t>
  </si>
  <si>
    <t>LDNO 0000: LV Generation Site Specific</t>
  </si>
  <si>
    <t>LDNO 0000: LV Sub Generation Site Specific</t>
  </si>
  <si>
    <t>LDNO 0000: HV Generation Site Specific</t>
  </si>
  <si>
    <t xml:space="preserve">478, 479, 480, 481, 521, 522, </t>
  </si>
  <si>
    <r>
      <rPr>
        <b/>
        <sz val="11"/>
        <color rgb="FFFF0000"/>
        <rFont val="Arial"/>
        <family val="2"/>
      </rPr>
      <t xml:space="preserve"> </t>
    </r>
    <r>
      <rPr>
        <b/>
        <sz val="11"/>
        <rFont val="Arial"/>
        <family val="2"/>
      </rPr>
      <t>501, 502</t>
    </r>
  </si>
  <si>
    <t>497, 498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</si>
</sst>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43" formatCode="_-* #,##0.00_-;\-* #,##0.00_-;_-* &quot;-&quot;??_-;_-@_-"/>
    <numFmt numFmtId="164" formatCode="0.00_ ;[Red]\-0.00\ "/>
    <numFmt numFmtId="165" formatCode="0.000"/>
    <numFmt numFmtId="166" formatCode="#,##0.000"/>
    <numFmt numFmtId="167" formatCode="_(?,???,??0.000_);[Red]\(?,???,??0.000\);_(?,???,???.???_)"/>
    <numFmt numFmtId="168" formatCode="_(?,???,??0.00_);[Red]\(?,???,??0.00\);_(?,???,???.??_)"/>
    <numFmt numFmtId="169" formatCode="#"/>
    <numFmt numFmtId="170" formatCode="\ _(???,???,??0.00_);[Red]\ \(???,???,??0.00\);"/>
    <numFmt numFmtId="171" formatCode="0000"/>
    <numFmt numFmtId="172" formatCode="00000"/>
    <numFmt numFmtId="173" formatCode="0.000_ ;[Red]\-0.000\ "/>
    <numFmt numFmtId="174" formatCode="0.000_ ;\-0.000\ "/>
    <numFmt numFmtId="175" formatCode="0.00;[Red]\-0.00;?;"/>
    <numFmt numFmtId="176" formatCode="0.000;[Red]\-0.000;?;"/>
    <numFmt numFmtId="177" formatCode="#,##0;\-#,##0;;"/>
    <numFmt numFmtId="178" formatCode="#,##0;[Red]\-#,##0;;"/>
  </numFmts>
  <fonts count="4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b/>
      <sz val="10"/>
      <name val="Arial"/>
      <family val="2"/>
    </font>
    <font>
      <sz val="14"/>
      <name val="Arial"/>
      <family val="2"/>
    </font>
    <font>
      <b/>
      <sz val="8"/>
      <name val="Arial"/>
      <family val="2"/>
    </font>
    <font>
      <sz val="8"/>
      <name val="Arial"/>
      <family val="2"/>
    </font>
    <font>
      <b/>
      <sz val="11"/>
      <color theme="3"/>
      <name val="Arial"/>
      <family val="2"/>
    </font>
    <font>
      <sz val="9"/>
      <color rgb="FF3F3F76"/>
      <name val="Arial"/>
      <family val="2"/>
    </font>
    <font>
      <u/>
      <sz val="10"/>
      <color theme="10"/>
      <name val="Arial"/>
      <family val="2"/>
    </font>
    <font>
      <u/>
      <sz val="10"/>
      <color theme="10"/>
      <name val="Arial"/>
      <family val="2"/>
    </font>
    <font>
      <sz val="11"/>
      <name val="Arial"/>
      <family val="2"/>
    </font>
    <font>
      <b/>
      <sz val="9"/>
      <color rgb="FF3F3F76"/>
      <name val="Arial"/>
      <family val="2"/>
    </font>
    <font>
      <b/>
      <sz val="14"/>
      <color theme="3"/>
      <name val="Arial"/>
      <family val="2"/>
    </font>
    <font>
      <sz val="10"/>
      <color indexed="8"/>
      <name val="Calibri"/>
      <family val="2"/>
    </font>
    <font>
      <b/>
      <sz val="13"/>
      <color theme="3"/>
      <name val="Arial"/>
      <family val="2"/>
    </font>
    <font>
      <sz val="11"/>
      <color theme="0"/>
      <name val="Arial"/>
      <family val="2"/>
    </font>
    <font>
      <b/>
      <sz val="11"/>
      <name val="Arial"/>
      <family val="2"/>
    </font>
    <font>
      <b/>
      <sz val="11"/>
      <color theme="0"/>
      <name val="Arial"/>
      <family val="2"/>
    </font>
    <font>
      <b/>
      <sz val="10"/>
      <color indexed="8"/>
      <name val="Arial"/>
      <family val="2"/>
    </font>
    <font>
      <b/>
      <sz val="10"/>
      <color rgb="FFFF0000"/>
      <name val="Arial"/>
      <family val="2"/>
    </font>
    <font>
      <sz val="10"/>
      <color theme="0"/>
      <name val="Arial"/>
      <family val="2"/>
    </font>
    <font>
      <b/>
      <sz val="10"/>
      <color theme="0"/>
      <name val="Arial"/>
      <family val="2"/>
    </font>
    <font>
      <sz val="10"/>
      <name val="Calibri"/>
      <family val="2"/>
      <scheme val="minor"/>
    </font>
    <font>
      <b/>
      <sz val="12"/>
      <color theme="3"/>
      <name val="Arial"/>
      <family val="2"/>
    </font>
    <font>
      <sz val="10"/>
      <color theme="1"/>
      <name val="Arial"/>
      <family val="2"/>
    </font>
    <font>
      <sz val="11"/>
      <color theme="3"/>
      <name val="Arial"/>
      <family val="2"/>
    </font>
    <font>
      <b/>
      <sz val="12"/>
      <name val="Arial"/>
      <family val="2"/>
    </font>
    <font>
      <sz val="10"/>
      <color rgb="FFFF0000"/>
      <name val="Arial"/>
      <family val="2"/>
    </font>
    <font>
      <sz val="11"/>
      <color rgb="FF9C6500"/>
      <name val="Calibri"/>
      <family val="2"/>
      <scheme val="minor"/>
    </font>
    <font>
      <sz val="10"/>
      <color rgb="FF9C6500"/>
      <name val="Arial"/>
      <family val="2"/>
    </font>
    <font>
      <sz val="12"/>
      <name val="Arial"/>
      <family val="2"/>
    </font>
    <font>
      <b/>
      <sz val="11"/>
      <color rgb="FFFF0000"/>
      <name val="Arial"/>
      <family val="2"/>
    </font>
    <font>
      <b/>
      <sz val="11"/>
      <color theme="1"/>
      <name val="Arial"/>
      <family val="2"/>
    </font>
  </fonts>
  <fills count="37">
    <fill>
      <patternFill patternType="none"/>
    </fill>
    <fill>
      <patternFill patternType="gray125"/>
    </fill>
    <fill>
      <patternFill patternType="solid">
        <fgColor indexed="9"/>
        <bgColor indexed="64"/>
      </patternFill>
    </fill>
    <fill>
      <patternFill patternType="solid">
        <fgColor indexed="22"/>
        <bgColor indexed="55"/>
      </patternFill>
    </fill>
    <fill>
      <patternFill patternType="solid">
        <fgColor indexed="22"/>
        <bgColor indexed="64"/>
      </patternFill>
    </fill>
    <fill>
      <patternFill patternType="solid">
        <fgColor rgb="FFFFCC99"/>
      </patternFill>
    </fill>
    <fill>
      <patternFill patternType="solid">
        <fgColor theme="4" tint="0.59999389629810485"/>
        <bgColor indexed="65"/>
      </patternFill>
    </fill>
    <fill>
      <patternFill patternType="solid">
        <fgColor indexed="47"/>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rgb="FFFFCC99"/>
        <bgColor indexed="64"/>
      </patternFill>
    </fill>
    <fill>
      <patternFill patternType="solid">
        <fgColor indexed="26"/>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theme="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4"/>
      </patternFill>
    </fill>
    <fill>
      <patternFill patternType="solid">
        <fgColor theme="5" tint="0.39997558519241921"/>
        <bgColor indexed="65"/>
      </patternFill>
    </fill>
    <fill>
      <patternFill patternType="solid">
        <fgColor theme="7"/>
      </patternFill>
    </fill>
    <fill>
      <patternFill patternType="solid">
        <fgColor theme="7" tint="0.59999389629810485"/>
        <bgColor indexed="65"/>
      </patternFill>
    </fill>
    <fill>
      <patternFill patternType="solid">
        <fgColor theme="9"/>
      </patternFill>
    </fill>
    <fill>
      <patternFill patternType="solid">
        <fgColor theme="4" tint="0.79998168889431442"/>
        <bgColor indexed="64"/>
      </patternFill>
    </fill>
    <fill>
      <patternFill patternType="solid">
        <fgColor rgb="FFFFBE82"/>
        <bgColor indexed="64"/>
      </patternFill>
    </fill>
    <fill>
      <patternFill patternType="solid">
        <fgColor rgb="FFCCFFCC"/>
        <bgColor indexed="64"/>
      </patternFill>
    </fill>
    <fill>
      <patternFill patternType="solid">
        <fgColor rgb="FF8CFFCC"/>
        <bgColor indexed="64"/>
      </patternFill>
    </fill>
    <fill>
      <patternFill patternType="solid">
        <fgColor theme="9" tint="0.39997558519241921"/>
        <bgColor indexed="64"/>
      </patternFill>
    </fill>
    <fill>
      <patternFill patternType="solid">
        <fgColor rgb="FFB4FFCC"/>
        <bgColor indexed="64"/>
      </patternFill>
    </fill>
    <fill>
      <patternFill patternType="solid">
        <fgColor rgb="FFB8D2BB"/>
        <bgColor indexed="64"/>
      </patternFill>
    </fill>
    <fill>
      <patternFill patternType="solid">
        <fgColor rgb="FFCCFFFF"/>
        <bgColor indexed="64"/>
      </patternFill>
    </fill>
    <fill>
      <patternFill patternType="solid">
        <fgColor rgb="FFFFEB9C"/>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thin">
        <color indexed="64"/>
      </left>
      <right/>
      <top/>
      <bottom style="thin">
        <color indexed="64"/>
      </bottom>
      <diagonal/>
    </border>
    <border>
      <left/>
      <right/>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top/>
      <bottom/>
      <diagonal/>
    </border>
    <border>
      <left/>
      <right style="thin">
        <color indexed="64"/>
      </right>
      <top/>
      <bottom/>
      <diagonal/>
    </border>
    <border>
      <left style="thin">
        <color theme="0"/>
      </left>
      <right style="thin">
        <color theme="0"/>
      </right>
      <top style="thin">
        <color indexed="64"/>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right style="thin">
        <color theme="0"/>
      </right>
      <top/>
      <bottom style="thin">
        <color theme="0"/>
      </bottom>
      <diagonal/>
    </border>
    <border>
      <left style="thin">
        <color theme="0"/>
      </left>
      <right/>
      <top style="thin">
        <color theme="0"/>
      </top>
      <bottom/>
      <diagonal/>
    </border>
    <border>
      <left/>
      <right style="thin">
        <color theme="0"/>
      </right>
      <top style="thin">
        <color theme="0"/>
      </top>
      <bottom/>
      <diagonal/>
    </border>
    <border>
      <left/>
      <right style="thin">
        <color theme="0"/>
      </right>
      <top style="thin">
        <color theme="0"/>
      </top>
      <bottom style="thin">
        <color theme="0"/>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62">
    <xf numFmtId="0" fontId="0" fillId="0" borderId="0"/>
    <xf numFmtId="0" fontId="19" fillId="0" borderId="0" applyNumberFormat="0" applyFill="0" applyBorder="0" applyAlignment="0" applyProtection="0"/>
    <xf numFmtId="0" fontId="20" fillId="5" borderId="8" applyNumberFormat="0" applyAlignment="0" applyProtection="0"/>
    <xf numFmtId="0" fontId="21" fillId="0" borderId="0" applyNumberFormat="0" applyFill="0" applyBorder="0" applyAlignment="0" applyProtection="0">
      <alignment vertical="top"/>
      <protection locked="0"/>
    </xf>
    <xf numFmtId="0" fontId="27" fillId="0" borderId="11" applyNumberFormat="0" applyFill="0" applyAlignment="0" applyProtection="0"/>
    <xf numFmtId="0" fontId="19" fillId="0" borderId="12" applyNumberFormat="0" applyFill="0" applyAlignment="0" applyProtection="0"/>
    <xf numFmtId="0" fontId="14" fillId="0" borderId="0"/>
    <xf numFmtId="43" fontId="14" fillId="0" borderId="0" applyFont="0" applyFill="0" applyBorder="0" applyAlignment="0" applyProtection="0"/>
    <xf numFmtId="0" fontId="11" fillId="0" borderId="0"/>
    <xf numFmtId="0" fontId="14" fillId="0" borderId="0"/>
    <xf numFmtId="0" fontId="33" fillId="23" borderId="0" applyNumberFormat="0" applyBorder="0" applyAlignment="0" applyProtection="0"/>
    <xf numFmtId="0" fontId="33" fillId="25" borderId="0" applyNumberFormat="0" applyBorder="0" applyAlignment="0" applyProtection="0"/>
    <xf numFmtId="0" fontId="33" fillId="27" borderId="0" applyNumberFormat="0" applyBorder="0" applyAlignment="0" applyProtection="0"/>
    <xf numFmtId="0" fontId="37" fillId="6" borderId="0" applyNumberFormat="0" applyBorder="0" applyAlignment="0" applyProtection="0"/>
    <xf numFmtId="0" fontId="37" fillId="26" borderId="0" applyNumberFormat="0" applyBorder="0" applyAlignment="0" applyProtection="0"/>
    <xf numFmtId="0" fontId="33" fillId="24" borderId="0" applyNumberFormat="0" applyBorder="0" applyAlignment="0" applyProtection="0"/>
    <xf numFmtId="0" fontId="10" fillId="0" borderId="0"/>
    <xf numFmtId="0" fontId="9" fillId="0" borderId="0"/>
    <xf numFmtId="0" fontId="9" fillId="0" borderId="0"/>
    <xf numFmtId="0" fontId="9" fillId="0" borderId="0"/>
    <xf numFmtId="43" fontId="14"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43" fontId="1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43" fontId="14"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14"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43" fontId="14" fillId="0" borderId="0" applyFont="0" applyFill="0" applyBorder="0" applyAlignment="0" applyProtection="0"/>
    <xf numFmtId="0" fontId="4" fillId="0" borderId="0"/>
    <xf numFmtId="0" fontId="42" fillId="36" borderId="0" applyNumberFormat="0" applyBorder="0" applyAlignment="0" applyProtection="0"/>
    <xf numFmtId="0" fontId="3" fillId="0" borderId="0"/>
    <xf numFmtId="0" fontId="3" fillId="0" borderId="0"/>
    <xf numFmtId="0" fontId="3" fillId="0" borderId="0"/>
    <xf numFmtId="0" fontId="3" fillId="0" borderId="0"/>
    <xf numFmtId="0" fontId="3" fillId="0" borderId="0"/>
    <xf numFmtId="0" fontId="41" fillId="36" borderId="0" applyNumberFormat="0" applyBorder="0" applyAlignment="0" applyProtection="0"/>
    <xf numFmtId="43" fontId="1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1" fillId="0" borderId="0"/>
    <xf numFmtId="0" fontId="1" fillId="0" borderId="0" applyNumberFormat="0" applyFill="0" applyBorder="0" applyAlignment="0" applyProtection="0">
      <alignment horizontal="left"/>
    </xf>
  </cellStyleXfs>
  <cellXfs count="301">
    <xf numFmtId="0" fontId="0" fillId="0" borderId="0" xfId="0"/>
    <xf numFmtId="0" fontId="14" fillId="0" borderId="1" xfId="0" applyFont="1" applyBorder="1" applyAlignment="1">
      <alignment vertical="center" wrapText="1"/>
    </xf>
    <xf numFmtId="0" fontId="0" fillId="2" borderId="0" xfId="0" applyFill="1" applyAlignment="1">
      <alignment vertical="center"/>
    </xf>
    <xf numFmtId="0" fontId="0" fillId="2" borderId="0" xfId="0" applyFill="1" applyAlignment="1">
      <alignment horizontal="center" vertical="center"/>
    </xf>
    <xf numFmtId="0" fontId="0" fillId="2" borderId="0" xfId="0" applyFill="1"/>
    <xf numFmtId="164" fontId="0" fillId="2" borderId="0" xfId="0" applyNumberFormat="1" applyFill="1" applyAlignment="1">
      <alignment horizontal="center" vertical="center"/>
    </xf>
    <xf numFmtId="165" fontId="0" fillId="2" borderId="0" xfId="0" applyNumberFormat="1" applyFill="1" applyAlignment="1">
      <alignment horizontal="center" vertical="center"/>
    </xf>
    <xf numFmtId="0" fontId="0" fillId="2" borderId="1" xfId="0" applyFill="1" applyBorder="1" applyAlignment="1">
      <alignment vertical="center"/>
    </xf>
    <xf numFmtId="0" fontId="0" fillId="2" borderId="1" xfId="0" applyFill="1" applyBorder="1" applyAlignment="1">
      <alignment horizontal="center" vertical="center"/>
    </xf>
    <xf numFmtId="2" fontId="0" fillId="2" borderId="0" xfId="0" applyNumberFormat="1" applyFill="1" applyAlignment="1">
      <alignment horizontal="center" vertical="center"/>
    </xf>
    <xf numFmtId="166" fontId="0" fillId="2" borderId="0" xfId="0" applyNumberFormat="1" applyFill="1" applyAlignment="1">
      <alignment horizontal="center" vertical="center"/>
    </xf>
    <xf numFmtId="0" fontId="16" fillId="2" borderId="0" xfId="0" applyFont="1" applyFill="1" applyAlignment="1">
      <alignment vertical="center"/>
    </xf>
    <xf numFmtId="0" fontId="15" fillId="0" borderId="3" xfId="0" applyFont="1" applyBorder="1" applyAlignment="1">
      <alignment vertical="top" wrapText="1"/>
    </xf>
    <xf numFmtId="0" fontId="14" fillId="0" borderId="0" xfId="0" applyFont="1" applyAlignment="1">
      <alignment wrapText="1"/>
    </xf>
    <xf numFmtId="0" fontId="15" fillId="0" borderId="0" xfId="0" applyFont="1" applyAlignment="1">
      <alignment vertical="top" wrapText="1"/>
    </xf>
    <xf numFmtId="0" fontId="21" fillId="2" borderId="0" xfId="3" applyFill="1" applyAlignment="1" applyProtection="1">
      <alignment vertical="center"/>
      <protection hidden="1"/>
    </xf>
    <xf numFmtId="0" fontId="22" fillId="2" borderId="0" xfId="3" applyFont="1" applyFill="1" applyAlignment="1" applyProtection="1">
      <alignment vertical="center"/>
    </xf>
    <xf numFmtId="0" fontId="14" fillId="0" borderId="1" xfId="0" quotePrefix="1" applyFont="1" applyBorder="1" applyAlignment="1">
      <alignment horizontal="left" vertical="top" wrapText="1"/>
    </xf>
    <xf numFmtId="0" fontId="15" fillId="7" borderId="1" xfId="0" applyFont="1" applyFill="1" applyBorder="1" applyAlignment="1" applyProtection="1">
      <alignment vertical="center" wrapText="1"/>
      <protection locked="0"/>
    </xf>
    <xf numFmtId="0" fontId="23" fillId="4" borderId="1" xfId="0" applyFont="1" applyFill="1" applyBorder="1" applyAlignment="1" applyProtection="1">
      <alignment horizontal="center" vertical="center" wrapText="1"/>
      <protection locked="0"/>
    </xf>
    <xf numFmtId="167" fontId="0" fillId="9" borderId="1" xfId="0" applyNumberFormat="1" applyFill="1" applyBorder="1" applyAlignment="1" applyProtection="1">
      <alignment horizontal="center" vertical="center"/>
      <protection locked="0"/>
    </xf>
    <xf numFmtId="168" fontId="0" fillId="10" borderId="1" xfId="0" applyNumberFormat="1" applyFill="1" applyBorder="1" applyAlignment="1" applyProtection="1">
      <alignment horizontal="center" vertical="center"/>
      <protection locked="0"/>
    </xf>
    <xf numFmtId="0" fontId="15" fillId="7" borderId="1" xfId="0" applyFont="1" applyFill="1" applyBorder="1" applyAlignment="1" applyProtection="1">
      <alignment horizontal="center" vertical="center" wrapText="1"/>
      <protection locked="0"/>
    </xf>
    <xf numFmtId="0" fontId="14" fillId="2" borderId="0" xfId="0" applyFont="1" applyFill="1" applyAlignment="1">
      <alignment vertical="center"/>
    </xf>
    <xf numFmtId="0" fontId="0" fillId="0" borderId="0" xfId="0" applyProtection="1">
      <protection locked="0"/>
    </xf>
    <xf numFmtId="49" fontId="23" fillId="8" borderId="1" xfId="0" applyNumberFormat="1" applyFont="1" applyFill="1" applyBorder="1" applyAlignment="1" applyProtection="1">
      <alignment horizontal="center" vertical="center" wrapText="1"/>
      <protection locked="0"/>
    </xf>
    <xf numFmtId="0" fontId="15" fillId="7" borderId="1" xfId="0" quotePrefix="1" applyFont="1" applyFill="1" applyBorder="1" applyAlignment="1">
      <alignment horizontal="center" vertical="center" wrapText="1"/>
    </xf>
    <xf numFmtId="170" fontId="26" fillId="12" borderId="1" xfId="0" applyNumberFormat="1" applyFont="1" applyFill="1" applyBorder="1" applyAlignment="1" applyProtection="1">
      <alignment horizontal="center" vertical="center"/>
      <protection locked="0"/>
    </xf>
    <xf numFmtId="0" fontId="15" fillId="13" borderId="1" xfId="0" quotePrefix="1" applyFont="1" applyFill="1" applyBorder="1" applyAlignment="1">
      <alignment horizontal="center" vertical="center" wrapText="1"/>
    </xf>
    <xf numFmtId="170" fontId="26" fillId="14" borderId="1" xfId="0" applyNumberFormat="1" applyFont="1" applyFill="1" applyBorder="1" applyAlignment="1" applyProtection="1">
      <alignment horizontal="center" vertical="center"/>
      <protection locked="0"/>
    </xf>
    <xf numFmtId="0" fontId="15" fillId="15" borderId="1" xfId="0" quotePrefix="1" applyFont="1" applyFill="1" applyBorder="1" applyAlignment="1">
      <alignment horizontal="center" vertical="center" wrapText="1"/>
    </xf>
    <xf numFmtId="0" fontId="29" fillId="8" borderId="1" xfId="0" applyFont="1" applyFill="1" applyBorder="1" applyAlignment="1" applyProtection="1">
      <alignment horizontal="center" vertical="center" wrapText="1"/>
      <protection locked="0"/>
    </xf>
    <xf numFmtId="0" fontId="0" fillId="16" borderId="0" xfId="0" applyFill="1"/>
    <xf numFmtId="0" fontId="14" fillId="2" borderId="0" xfId="6" applyFill="1" applyAlignment="1">
      <alignment vertical="center"/>
    </xf>
    <xf numFmtId="0" fontId="16" fillId="2" borderId="0" xfId="6" applyFont="1" applyFill="1" applyAlignment="1">
      <alignment vertical="center"/>
    </xf>
    <xf numFmtId="0" fontId="14" fillId="2" borderId="0" xfId="6" applyFill="1" applyAlignment="1">
      <alignment horizontal="center" vertical="center"/>
    </xf>
    <xf numFmtId="166" fontId="14" fillId="2" borderId="0" xfId="6" applyNumberFormat="1" applyFill="1" applyAlignment="1">
      <alignment horizontal="center" vertical="center"/>
    </xf>
    <xf numFmtId="0" fontId="14" fillId="2" borderId="0" xfId="6" applyFill="1"/>
    <xf numFmtId="0" fontId="14" fillId="0" borderId="0" xfId="0" applyFont="1" applyProtection="1">
      <protection locked="0"/>
    </xf>
    <xf numFmtId="49" fontId="27" fillId="0" borderId="0" xfId="4" applyNumberFormat="1" applyBorder="1" applyAlignment="1" applyProtection="1">
      <alignment vertical="center"/>
      <protection locked="0"/>
    </xf>
    <xf numFmtId="49" fontId="19" fillId="6" borderId="0" xfId="1" applyNumberFormat="1" applyFill="1" applyAlignment="1" applyProtection="1">
      <alignment vertical="center" wrapText="1"/>
      <protection locked="0"/>
    </xf>
    <xf numFmtId="49" fontId="19" fillId="0" borderId="0" xfId="5" applyNumberFormat="1" applyBorder="1" applyAlignment="1" applyProtection="1">
      <alignment vertical="center"/>
      <protection locked="0"/>
    </xf>
    <xf numFmtId="49" fontId="31" fillId="7" borderId="1" xfId="0" applyNumberFormat="1" applyFont="1" applyFill="1" applyBorder="1" applyAlignment="1">
      <alignment horizontal="center" vertical="center" wrapText="1"/>
    </xf>
    <xf numFmtId="0" fontId="21" fillId="0" borderId="0" xfId="3" applyAlignment="1" applyProtection="1">
      <alignment horizontal="left" vertical="top"/>
    </xf>
    <xf numFmtId="0" fontId="0" fillId="16" borderId="0" xfId="0" applyFill="1" applyAlignment="1">
      <alignment vertical="center"/>
    </xf>
    <xf numFmtId="0" fontId="25" fillId="16" borderId="0" xfId="1" applyFont="1" applyFill="1" applyAlignment="1">
      <alignment horizontal="center" vertical="center" wrapText="1"/>
    </xf>
    <xf numFmtId="0" fontId="16" fillId="16" borderId="0" xfId="6" applyFont="1" applyFill="1" applyAlignment="1">
      <alignment vertical="center"/>
    </xf>
    <xf numFmtId="0" fontId="14" fillId="16" borderId="10" xfId="0" applyFont="1" applyFill="1" applyBorder="1" applyAlignment="1">
      <alignment horizontal="center" vertical="center" wrapText="1"/>
    </xf>
    <xf numFmtId="0" fontId="25" fillId="16" borderId="10" xfId="1" applyFont="1" applyFill="1" applyBorder="1" applyAlignment="1">
      <alignment horizontal="center" vertical="center" wrapText="1"/>
    </xf>
    <xf numFmtId="0" fontId="15" fillId="0" borderId="7" xfId="0" applyFont="1" applyBorder="1" applyAlignment="1">
      <alignment vertical="top" wrapText="1"/>
    </xf>
    <xf numFmtId="0" fontId="15" fillId="0" borderId="1" xfId="0" applyFont="1" applyBorder="1" applyAlignment="1">
      <alignment vertical="top" wrapText="1"/>
    </xf>
    <xf numFmtId="0" fontId="15" fillId="0" borderId="7" xfId="0" applyFont="1" applyBorder="1" applyAlignment="1">
      <alignment horizontal="center" vertical="center" wrapText="1"/>
    </xf>
    <xf numFmtId="0" fontId="15" fillId="0" borderId="16" xfId="0" applyFont="1" applyBorder="1" applyAlignment="1">
      <alignment vertical="center" wrapText="1"/>
    </xf>
    <xf numFmtId="0" fontId="14" fillId="0" borderId="17" xfId="0" applyFont="1" applyBorder="1" applyAlignment="1">
      <alignment horizontal="center" vertical="center" wrapText="1"/>
    </xf>
    <xf numFmtId="165" fontId="0" fillId="2" borderId="1" xfId="0" applyNumberFormat="1" applyFill="1" applyBorder="1" applyAlignment="1">
      <alignment horizontal="center" vertical="center"/>
    </xf>
    <xf numFmtId="0" fontId="0" fillId="2" borderId="1" xfId="0" applyFill="1" applyBorder="1" applyAlignment="1">
      <alignment vertical="center" wrapText="1"/>
    </xf>
    <xf numFmtId="0" fontId="0" fillId="2" borderId="1" xfId="0" applyFill="1" applyBorder="1" applyAlignment="1">
      <alignment horizontal="center" vertical="center" wrapText="1"/>
    </xf>
    <xf numFmtId="0" fontId="14" fillId="0" borderId="0" xfId="6"/>
    <xf numFmtId="0" fontId="21" fillId="0" borderId="0" xfId="3" applyAlignment="1" applyProtection="1"/>
    <xf numFmtId="0" fontId="25" fillId="0" borderId="0" xfId="1" applyFont="1" applyAlignment="1">
      <alignment horizontal="center" vertical="center" wrapText="1"/>
    </xf>
    <xf numFmtId="0" fontId="14" fillId="0" borderId="0" xfId="6" applyAlignment="1">
      <alignment vertical="center"/>
    </xf>
    <xf numFmtId="0" fontId="14" fillId="0" borderId="0" xfId="6" applyAlignment="1">
      <alignment wrapText="1"/>
    </xf>
    <xf numFmtId="49" fontId="29" fillId="8" borderId="1" xfId="0" applyNumberFormat="1" applyFont="1" applyFill="1" applyBorder="1" applyAlignment="1" applyProtection="1">
      <alignment horizontal="center" vertical="center" wrapText="1"/>
      <protection locked="0"/>
    </xf>
    <xf numFmtId="0" fontId="15" fillId="16" borderId="5" xfId="0" applyFont="1" applyFill="1" applyBorder="1" applyAlignment="1">
      <alignment horizontal="left" vertical="center" wrapText="1"/>
    </xf>
    <xf numFmtId="0" fontId="14" fillId="16" borderId="5" xfId="0" applyFont="1" applyFill="1" applyBorder="1" applyAlignment="1">
      <alignment horizontal="center" vertical="center" wrapText="1"/>
    </xf>
    <xf numFmtId="0" fontId="14" fillId="9" borderId="1" xfId="6" applyFill="1" applyBorder="1" applyAlignment="1">
      <alignment horizontal="left" vertical="center" wrapText="1"/>
    </xf>
    <xf numFmtId="1" fontId="14" fillId="9" borderId="1" xfId="6" applyNumberFormat="1" applyFill="1" applyBorder="1" applyAlignment="1">
      <alignment horizontal="left" vertical="center" wrapText="1"/>
    </xf>
    <xf numFmtId="165" fontId="12" fillId="12" borderId="1" xfId="6" applyNumberFormat="1" applyFont="1" applyFill="1" applyBorder="1" applyAlignment="1">
      <alignment horizontal="center" vertical="center"/>
    </xf>
    <xf numFmtId="43" fontId="12" fillId="12" borderId="1" xfId="7" applyFont="1" applyFill="1" applyBorder="1" applyAlignment="1">
      <alignment horizontal="center" vertical="center"/>
    </xf>
    <xf numFmtId="164" fontId="12" fillId="12" borderId="1" xfId="6" applyNumberFormat="1" applyFont="1" applyFill="1" applyBorder="1" applyAlignment="1">
      <alignment horizontal="center" vertical="center"/>
    </xf>
    <xf numFmtId="173" fontId="12" fillId="22" borderId="1" xfId="6" applyNumberFormat="1" applyFont="1" applyFill="1" applyBorder="1" applyAlignment="1">
      <alignment horizontal="center" vertical="center"/>
    </xf>
    <xf numFmtId="43" fontId="12" fillId="22" borderId="1" xfId="7" applyFont="1" applyFill="1" applyBorder="1" applyAlignment="1">
      <alignment horizontal="center" vertical="center"/>
    </xf>
    <xf numFmtId="164" fontId="12" fillId="22" borderId="1" xfId="6" applyNumberFormat="1" applyFont="1" applyFill="1" applyBorder="1" applyAlignment="1">
      <alignment horizontal="center" vertical="center"/>
    </xf>
    <xf numFmtId="0" fontId="23" fillId="8" borderId="1" xfId="6" applyFont="1" applyFill="1" applyBorder="1" applyAlignment="1" applyProtection="1">
      <alignment horizontal="center" vertical="center" wrapText="1"/>
      <protection locked="0"/>
    </xf>
    <xf numFmtId="0" fontId="14" fillId="0" borderId="0" xfId="6" applyProtection="1">
      <protection locked="0"/>
    </xf>
    <xf numFmtId="49" fontId="19" fillId="0" borderId="0" xfId="5" quotePrefix="1" applyNumberFormat="1" applyBorder="1" applyAlignment="1" applyProtection="1">
      <alignment horizontal="left" vertical="center"/>
      <protection locked="0"/>
    </xf>
    <xf numFmtId="49" fontId="24" fillId="5" borderId="8" xfId="2" applyNumberFormat="1" applyFont="1" applyAlignment="1" applyProtection="1">
      <alignment horizontal="center" vertical="center" wrapText="1"/>
      <protection locked="0"/>
    </xf>
    <xf numFmtId="49" fontId="19" fillId="6" borderId="0" xfId="1" applyNumberFormat="1" applyFill="1" applyAlignment="1" applyProtection="1">
      <alignment horizontal="center" vertical="center" wrapText="1"/>
      <protection locked="0"/>
    </xf>
    <xf numFmtId="49" fontId="19" fillId="6" borderId="0" xfId="1" quotePrefix="1" applyNumberFormat="1" applyFill="1" applyAlignment="1" applyProtection="1">
      <alignment horizontal="left" vertical="center" wrapText="1"/>
      <protection locked="0"/>
    </xf>
    <xf numFmtId="0" fontId="21" fillId="2" borderId="0" xfId="3" applyFill="1" applyAlignment="1" applyProtection="1">
      <alignment vertical="center"/>
    </xf>
    <xf numFmtId="0" fontId="14" fillId="2" borderId="10" xfId="6" quotePrefix="1" applyFill="1" applyBorder="1" applyAlignment="1">
      <alignment vertical="center" wrapText="1"/>
    </xf>
    <xf numFmtId="0" fontId="15" fillId="7" borderId="1" xfId="6" quotePrefix="1" applyFont="1" applyFill="1" applyBorder="1" applyAlignment="1">
      <alignment horizontal="center" vertical="center" wrapText="1"/>
    </xf>
    <xf numFmtId="0" fontId="15" fillId="7" borderId="1" xfId="6" applyFont="1" applyFill="1" applyBorder="1" applyAlignment="1">
      <alignment horizontal="center" vertical="center" wrapText="1"/>
    </xf>
    <xf numFmtId="49" fontId="31" fillId="7" borderId="1" xfId="6" applyNumberFormat="1" applyFont="1" applyFill="1" applyBorder="1" applyAlignment="1">
      <alignment horizontal="center" vertical="center" wrapText="1"/>
    </xf>
    <xf numFmtId="49" fontId="15" fillId="7" borderId="1" xfId="6" applyNumberFormat="1" applyFont="1" applyFill="1" applyBorder="1" applyAlignment="1">
      <alignment horizontal="center" vertical="center" wrapText="1"/>
    </xf>
    <xf numFmtId="2" fontId="15" fillId="7" borderId="1" xfId="6" applyNumberFormat="1" applyFont="1" applyFill="1" applyBorder="1" applyAlignment="1">
      <alignment horizontal="center" vertical="center" wrapText="1"/>
    </xf>
    <xf numFmtId="167" fontId="14" fillId="9" borderId="1" xfId="6" applyNumberFormat="1" applyFill="1" applyBorder="1" applyAlignment="1" applyProtection="1">
      <alignment horizontal="center" vertical="center"/>
      <protection locked="0"/>
    </xf>
    <xf numFmtId="168" fontId="14" fillId="10" borderId="1" xfId="6" applyNumberFormat="1" applyFill="1" applyBorder="1" applyAlignment="1" applyProtection="1">
      <alignment horizontal="center" vertical="center"/>
      <protection locked="0"/>
    </xf>
    <xf numFmtId="169" fontId="14" fillId="3" borderId="1" xfId="6" applyNumberFormat="1" applyFill="1" applyBorder="1" applyAlignment="1" applyProtection="1">
      <alignment horizontal="center" vertical="center"/>
      <protection locked="0"/>
    </xf>
    <xf numFmtId="0" fontId="14" fillId="0" borderId="0" xfId="6" applyAlignment="1">
      <alignment horizontal="center" vertical="top" wrapText="1"/>
    </xf>
    <xf numFmtId="0" fontId="14" fillId="0" borderId="0" xfId="6" applyAlignment="1">
      <alignment horizontal="left"/>
    </xf>
    <xf numFmtId="0" fontId="14" fillId="0" borderId="0" xfId="6" applyAlignment="1">
      <alignment horizontal="center" vertical="center" wrapText="1"/>
    </xf>
    <xf numFmtId="0" fontId="35" fillId="0" borderId="0" xfId="6" applyFont="1"/>
    <xf numFmtId="0" fontId="15" fillId="7" borderId="7" xfId="6" applyFont="1" applyFill="1" applyBorder="1" applyAlignment="1" applyProtection="1">
      <alignment vertical="center" wrapText="1"/>
      <protection locked="0"/>
    </xf>
    <xf numFmtId="0" fontId="34" fillId="17" borderId="1" xfId="6" applyFont="1" applyFill="1" applyBorder="1" applyAlignment="1" applyProtection="1">
      <alignment horizontal="center" vertical="center" wrapText="1"/>
      <protection locked="0"/>
    </xf>
    <xf numFmtId="0" fontId="34" fillId="19" borderId="1" xfId="6" applyFont="1" applyFill="1" applyBorder="1" applyAlignment="1" applyProtection="1">
      <alignment horizontal="center" vertical="center" wrapText="1"/>
      <protection locked="0"/>
    </xf>
    <xf numFmtId="0" fontId="34" fillId="20" borderId="1" xfId="6" applyFont="1" applyFill="1" applyBorder="1" applyAlignment="1" applyProtection="1">
      <alignment horizontal="center" vertical="center" wrapText="1"/>
      <protection locked="0"/>
    </xf>
    <xf numFmtId="0" fontId="15" fillId="21" borderId="1" xfId="6" applyFont="1" applyFill="1" applyBorder="1" applyAlignment="1" applyProtection="1">
      <alignment horizontal="center" vertical="center" wrapText="1"/>
      <protection locked="0"/>
    </xf>
    <xf numFmtId="0" fontId="15" fillId="0" borderId="1" xfId="6" applyFont="1" applyBorder="1" applyAlignment="1">
      <alignment horizontal="center" vertical="center" wrapText="1"/>
    </xf>
    <xf numFmtId="0" fontId="14" fillId="0" borderId="15" xfId="6" applyBorder="1" applyAlignment="1">
      <alignment horizontal="center" vertical="center" wrapText="1"/>
    </xf>
    <xf numFmtId="16" fontId="23" fillId="4" borderId="1" xfId="6" applyNumberFormat="1" applyFont="1" applyFill="1" applyBorder="1" applyAlignment="1" applyProtection="1">
      <alignment horizontal="center" vertical="center" wrapText="1"/>
      <protection locked="0"/>
    </xf>
    <xf numFmtId="0" fontId="15" fillId="7" borderId="1" xfId="0" applyFont="1" applyFill="1" applyBorder="1" applyAlignment="1">
      <alignment horizontal="center" vertical="center" wrapText="1"/>
    </xf>
    <xf numFmtId="0" fontId="21" fillId="0" borderId="0" xfId="3" applyAlignment="1" applyProtection="1">
      <alignment horizontal="left" vertical="center"/>
    </xf>
    <xf numFmtId="0" fontId="40" fillId="0" borderId="1" xfId="0" applyFont="1" applyBorder="1" applyAlignment="1">
      <alignment vertical="center" wrapText="1"/>
    </xf>
    <xf numFmtId="0" fontId="37" fillId="0" borderId="1" xfId="0" applyFont="1" applyBorder="1" applyAlignment="1">
      <alignment vertical="center" wrapText="1"/>
    </xf>
    <xf numFmtId="3" fontId="29" fillId="8" borderId="1" xfId="0" applyNumberFormat="1" applyFont="1" applyFill="1" applyBorder="1" applyAlignment="1" applyProtection="1">
      <alignment horizontal="center" vertical="center" wrapText="1"/>
      <protection locked="0"/>
    </xf>
    <xf numFmtId="0" fontId="15" fillId="7" borderId="7" xfId="0" applyFont="1" applyFill="1" applyBorder="1" applyAlignment="1" applyProtection="1">
      <alignment vertical="center" wrapText="1"/>
      <protection locked="0"/>
    </xf>
    <xf numFmtId="0" fontId="34" fillId="19" borderId="1" xfId="0" applyFont="1" applyFill="1" applyBorder="1" applyAlignment="1" applyProtection="1">
      <alignment horizontal="center" vertical="center" wrapText="1"/>
      <protection locked="0"/>
    </xf>
    <xf numFmtId="0" fontId="34" fillId="20" borderId="1" xfId="0" applyFont="1" applyFill="1" applyBorder="1" applyAlignment="1" applyProtection="1">
      <alignment horizontal="center" vertical="center" wrapText="1"/>
      <protection locked="0"/>
    </xf>
    <xf numFmtId="0" fontId="15" fillId="21" borderId="1" xfId="0" applyFont="1" applyFill="1" applyBorder="1" applyAlignment="1" applyProtection="1">
      <alignment horizontal="center" vertical="center" wrapText="1"/>
      <protection locked="0"/>
    </xf>
    <xf numFmtId="0" fontId="25" fillId="16" borderId="14" xfId="1" applyFont="1" applyFill="1" applyBorder="1" applyAlignment="1">
      <alignment horizontal="center" vertical="center" wrapText="1"/>
    </xf>
    <xf numFmtId="0" fontId="15" fillId="16" borderId="0" xfId="0" applyFont="1" applyFill="1" applyAlignment="1">
      <alignment horizontal="left" vertical="center" wrapText="1"/>
    </xf>
    <xf numFmtId="0" fontId="14" fillId="16" borderId="0" xfId="0" applyFont="1" applyFill="1" applyAlignment="1">
      <alignment horizontal="left" vertical="center" wrapText="1"/>
    </xf>
    <xf numFmtId="0" fontId="25" fillId="16" borderId="0" xfId="1" applyFont="1" applyFill="1" applyAlignment="1">
      <alignment vertical="center" wrapText="1"/>
    </xf>
    <xf numFmtId="165" fontId="0" fillId="0" borderId="1" xfId="0" applyNumberFormat="1" applyBorder="1" applyAlignment="1">
      <alignment horizontal="center" vertical="center"/>
    </xf>
    <xf numFmtId="0" fontId="34" fillId="17" borderId="1" xfId="0" applyFont="1" applyFill="1" applyBorder="1" applyAlignment="1" applyProtection="1">
      <alignment horizontal="center" vertical="center" wrapText="1"/>
      <protection locked="0"/>
    </xf>
    <xf numFmtId="0" fontId="15" fillId="0" borderId="1" xfId="0" applyFont="1" applyBorder="1" applyAlignment="1">
      <alignment horizontal="center" vertical="center" wrapText="1"/>
    </xf>
    <xf numFmtId="0" fontId="15" fillId="0" borderId="17" xfId="0" applyFont="1" applyBorder="1" applyAlignment="1">
      <alignment vertical="center" wrapText="1"/>
    </xf>
    <xf numFmtId="0" fontId="14" fillId="0" borderId="17" xfId="0" applyFont="1" applyBorder="1" applyAlignment="1">
      <alignment vertical="center" wrapText="1"/>
    </xf>
    <xf numFmtId="0" fontId="14" fillId="0" borderId="0" xfId="0" applyFont="1" applyAlignment="1">
      <alignment vertical="center" wrapText="1"/>
    </xf>
    <xf numFmtId="0" fontId="14" fillId="0" borderId="19" xfId="0" applyFont="1" applyBorder="1" applyAlignment="1">
      <alignment horizontal="center" vertical="center" wrapText="1"/>
    </xf>
    <xf numFmtId="173" fontId="29" fillId="18" borderId="4" xfId="0" applyNumberFormat="1" applyFont="1" applyFill="1" applyBorder="1" applyAlignment="1" applyProtection="1">
      <alignment horizontal="center" vertical="center" wrapText="1"/>
      <protection locked="0"/>
    </xf>
    <xf numFmtId="173" fontId="0" fillId="2" borderId="0" xfId="0" applyNumberFormat="1" applyFill="1" applyAlignment="1">
      <alignment vertical="center"/>
    </xf>
    <xf numFmtId="0" fontId="14" fillId="0" borderId="7" xfId="0" applyFont="1" applyBorder="1" applyAlignment="1">
      <alignment horizontal="center" vertical="center" wrapText="1"/>
    </xf>
    <xf numFmtId="0" fontId="14" fillId="16"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173" fontId="29" fillId="9" borderId="1" xfId="0" applyNumberFormat="1" applyFont="1" applyFill="1" applyBorder="1" applyAlignment="1" applyProtection="1">
      <alignment horizontal="center" vertical="center"/>
      <protection locked="0"/>
    </xf>
    <xf numFmtId="173" fontId="29" fillId="3" borderId="1" xfId="0" applyNumberFormat="1" applyFont="1" applyFill="1" applyBorder="1" applyAlignment="1" applyProtection="1">
      <alignment horizontal="center" vertical="center"/>
      <protection locked="0"/>
    </xf>
    <xf numFmtId="164" fontId="29" fillId="10" borderId="1" xfId="0" applyNumberFormat="1" applyFont="1" applyFill="1" applyBorder="1" applyAlignment="1" applyProtection="1">
      <alignment horizontal="center" vertical="center"/>
      <protection locked="0"/>
    </xf>
    <xf numFmtId="164" fontId="29" fillId="3" borderId="1" xfId="0" applyNumberFormat="1" applyFont="1" applyFill="1" applyBorder="1" applyAlignment="1" applyProtection="1">
      <alignment horizontal="center" vertical="center"/>
      <protection locked="0"/>
    </xf>
    <xf numFmtId="164" fontId="29" fillId="10" borderId="1" xfId="0" applyNumberFormat="1" applyFont="1" applyFill="1" applyBorder="1" applyAlignment="1">
      <alignment horizontal="center" vertical="center"/>
    </xf>
    <xf numFmtId="174" fontId="30" fillId="17" borderId="1" xfId="0" applyNumberFormat="1" applyFont="1" applyFill="1" applyBorder="1" applyAlignment="1" applyProtection="1">
      <alignment horizontal="center" vertical="center"/>
      <protection locked="0"/>
    </xf>
    <xf numFmtId="174" fontId="29" fillId="18" borderId="1" xfId="0" applyNumberFormat="1" applyFont="1" applyFill="1" applyBorder="1" applyAlignment="1" applyProtection="1">
      <alignment horizontal="center" vertical="center"/>
      <protection locked="0"/>
    </xf>
    <xf numFmtId="174" fontId="30" fillId="19" borderId="1" xfId="0" applyNumberFormat="1" applyFont="1" applyFill="1" applyBorder="1" applyAlignment="1" applyProtection="1">
      <alignment horizontal="center" vertical="center"/>
      <protection locked="0"/>
    </xf>
    <xf numFmtId="174" fontId="30" fillId="20" borderId="1" xfId="0" applyNumberFormat="1" applyFont="1" applyFill="1" applyBorder="1" applyAlignment="1" applyProtection="1">
      <alignment horizontal="center" vertical="center"/>
      <protection locked="0"/>
    </xf>
    <xf numFmtId="174" fontId="29" fillId="21" borderId="1" xfId="0" applyNumberFormat="1" applyFont="1" applyFill="1" applyBorder="1" applyAlignment="1" applyProtection="1">
      <alignment horizontal="center" vertical="center"/>
      <protection locked="0"/>
    </xf>
    <xf numFmtId="0" fontId="14" fillId="0" borderId="7" xfId="6" applyBorder="1" applyAlignment="1">
      <alignment horizontal="center" vertical="center" wrapText="1"/>
    </xf>
    <xf numFmtId="0" fontId="14" fillId="16" borderId="1" xfId="6" applyFill="1" applyBorder="1" applyAlignment="1">
      <alignment horizontal="center" vertical="center" wrapText="1"/>
    </xf>
    <xf numFmtId="0" fontId="14" fillId="4" borderId="1" xfId="6" applyFill="1" applyBorder="1" applyAlignment="1">
      <alignment horizontal="center" vertical="center" wrapText="1"/>
    </xf>
    <xf numFmtId="0" fontId="14" fillId="0" borderId="1" xfId="6" applyBorder="1" applyAlignment="1">
      <alignment horizontal="center" vertical="center" wrapText="1"/>
    </xf>
    <xf numFmtId="0" fontId="14" fillId="0" borderId="4" xfId="6" applyBorder="1" applyAlignment="1">
      <alignment horizontal="center" vertical="center" wrapText="1"/>
    </xf>
    <xf numFmtId="0" fontId="14" fillId="0" borderId="1" xfId="6" quotePrefix="1" applyBorder="1" applyAlignment="1">
      <alignment horizontal="center" vertical="center" wrapText="1"/>
    </xf>
    <xf numFmtId="14" fontId="14" fillId="0" borderId="0" xfId="6" applyNumberFormat="1"/>
    <xf numFmtId="0" fontId="14" fillId="0" borderId="0" xfId="6" quotePrefix="1" applyAlignment="1">
      <alignment horizontal="left"/>
    </xf>
    <xf numFmtId="171" fontId="14" fillId="28" borderId="0" xfId="6" applyNumberFormat="1" applyFill="1"/>
    <xf numFmtId="172" fontId="14" fillId="28" borderId="0" xfId="6" applyNumberFormat="1" applyFill="1"/>
    <xf numFmtId="0" fontId="14" fillId="28" borderId="0" xfId="6" applyFill="1"/>
    <xf numFmtId="0" fontId="14" fillId="28" borderId="0" xfId="6" applyFill="1" applyAlignment="1">
      <alignment horizontal="left"/>
    </xf>
    <xf numFmtId="0" fontId="14" fillId="11" borderId="1" xfId="12" applyFont="1" applyFill="1" applyBorder="1" applyAlignment="1" applyProtection="1">
      <alignment vertical="center"/>
      <protection locked="0"/>
    </xf>
    <xf numFmtId="177" fontId="14" fillId="33" borderId="1" xfId="15" applyNumberFormat="1" applyFont="1" applyFill="1" applyBorder="1" applyAlignment="1" applyProtection="1">
      <alignment vertical="center"/>
      <protection locked="0"/>
    </xf>
    <xf numFmtId="175" fontId="37" fillId="30" borderId="1" xfId="13" applyNumberFormat="1" applyFill="1" applyBorder="1" applyAlignment="1">
      <alignment vertical="center"/>
    </xf>
    <xf numFmtId="177" fontId="14" fillId="30" borderId="1" xfId="13" applyNumberFormat="1" applyFont="1" applyFill="1" applyBorder="1" applyAlignment="1" applyProtection="1">
      <alignment vertical="center"/>
      <protection locked="0"/>
    </xf>
    <xf numFmtId="177" fontId="14" fillId="31" borderId="1" xfId="13" applyNumberFormat="1" applyFont="1" applyFill="1" applyBorder="1" applyAlignment="1" applyProtection="1">
      <alignment vertical="center"/>
      <protection locked="0"/>
    </xf>
    <xf numFmtId="177" fontId="14" fillId="34" borderId="1" xfId="15" applyNumberFormat="1" applyFont="1" applyFill="1" applyBorder="1" applyAlignment="1" applyProtection="1">
      <alignment vertical="center"/>
      <protection locked="0"/>
    </xf>
    <xf numFmtId="0" fontId="15" fillId="7" borderId="7" xfId="0" applyFont="1" applyFill="1" applyBorder="1" applyAlignment="1">
      <alignment horizontal="left" vertical="center" wrapText="1"/>
    </xf>
    <xf numFmtId="0" fontId="14" fillId="11" borderId="1" xfId="10" quotePrefix="1" applyFont="1" applyFill="1" applyBorder="1" applyAlignment="1">
      <alignment horizontal="center" vertical="center" wrapText="1"/>
    </xf>
    <xf numFmtId="0" fontId="14" fillId="29" borderId="1" xfId="11" quotePrefix="1" applyFont="1" applyFill="1" applyBorder="1" applyAlignment="1">
      <alignment horizontal="center" vertical="center" wrapText="1"/>
    </xf>
    <xf numFmtId="175" fontId="37" fillId="31" borderId="1" xfId="14" applyNumberFormat="1" applyFill="1" applyBorder="1" applyAlignment="1">
      <alignment vertical="center"/>
    </xf>
    <xf numFmtId="0" fontId="15" fillId="7" borderId="1" xfId="0" applyFont="1" applyFill="1" applyBorder="1" applyAlignment="1">
      <alignment horizontal="left" vertical="center" wrapText="1"/>
    </xf>
    <xf numFmtId="0" fontId="14" fillId="11" borderId="1" xfId="12" applyFont="1" applyFill="1" applyBorder="1" applyAlignment="1">
      <alignment vertical="center" wrapText="1"/>
    </xf>
    <xf numFmtId="0" fontId="14" fillId="32" borderId="1" xfId="12" applyFont="1" applyFill="1" applyBorder="1" applyAlignment="1">
      <alignment vertical="center" wrapText="1"/>
    </xf>
    <xf numFmtId="0" fontId="37" fillId="11" borderId="1" xfId="12" applyFont="1" applyFill="1" applyBorder="1" applyAlignment="1">
      <alignment vertical="center" wrapText="1"/>
    </xf>
    <xf numFmtId="0" fontId="37" fillId="32" borderId="1" xfId="12" applyFont="1" applyFill="1" applyBorder="1" applyAlignment="1">
      <alignment vertical="center" wrapText="1"/>
    </xf>
    <xf numFmtId="0" fontId="14" fillId="7" borderId="1" xfId="0" applyFont="1" applyFill="1" applyBorder="1" applyAlignment="1">
      <alignment horizontal="center" vertical="center" wrapText="1"/>
    </xf>
    <xf numFmtId="177" fontId="37" fillId="30" borderId="1" xfId="13" applyNumberFormat="1" applyFill="1" applyBorder="1" applyAlignment="1" applyProtection="1">
      <alignment vertical="center"/>
      <protection locked="0"/>
    </xf>
    <xf numFmtId="178" fontId="37" fillId="30" borderId="1" xfId="13" applyNumberFormat="1" applyFill="1" applyBorder="1" applyAlignment="1">
      <alignment vertical="center"/>
    </xf>
    <xf numFmtId="178" fontId="37" fillId="31" borderId="1" xfId="13" applyNumberFormat="1" applyFill="1" applyBorder="1" applyAlignment="1">
      <alignment vertical="center"/>
    </xf>
    <xf numFmtId="178" fontId="14" fillId="33" borderId="1" xfId="15" applyNumberFormat="1" applyFont="1" applyFill="1" applyBorder="1" applyAlignment="1">
      <alignment vertical="center"/>
    </xf>
    <xf numFmtId="178" fontId="14" fillId="34" borderId="1" xfId="15" applyNumberFormat="1" applyFont="1" applyFill="1" applyBorder="1" applyAlignment="1">
      <alignment vertical="center"/>
    </xf>
    <xf numFmtId="176" fontId="37" fillId="30" borderId="6" xfId="13" applyNumberFormat="1" applyFill="1" applyBorder="1" applyAlignment="1">
      <alignment vertical="center"/>
    </xf>
    <xf numFmtId="49" fontId="14" fillId="11" borderId="1" xfId="10" quotePrefix="1" applyNumberFormat="1" applyFont="1" applyFill="1" applyBorder="1" applyAlignment="1">
      <alignment horizontal="center" vertical="center" wrapText="1"/>
    </xf>
    <xf numFmtId="49" fontId="14" fillId="29" borderId="1" xfId="11" quotePrefix="1" applyNumberFormat="1" applyFont="1" applyFill="1" applyBorder="1" applyAlignment="1">
      <alignment horizontal="center" vertical="center" wrapText="1"/>
    </xf>
    <xf numFmtId="0" fontId="25" fillId="6" borderId="4" xfId="1" applyFont="1" applyFill="1" applyBorder="1" applyAlignment="1">
      <alignment horizontal="left" vertical="center" wrapText="1"/>
    </xf>
    <xf numFmtId="0" fontId="15" fillId="7" borderId="1" xfId="0" applyFont="1" applyFill="1" applyBorder="1" applyAlignment="1">
      <alignment horizontal="center" vertical="center" wrapText="1"/>
    </xf>
    <xf numFmtId="165" fontId="14" fillId="0" borderId="1" xfId="6" applyNumberFormat="1" applyBorder="1" applyAlignment="1">
      <alignment horizontal="center" vertical="center"/>
    </xf>
    <xf numFmtId="165" fontId="14" fillId="0" borderId="1" xfId="6" applyNumberFormat="1" applyBorder="1" applyAlignment="1">
      <alignment horizontal="center" vertical="center"/>
    </xf>
    <xf numFmtId="165" fontId="14" fillId="0" borderId="1" xfId="6" applyNumberFormat="1" applyBorder="1" applyAlignment="1">
      <alignment horizontal="center" vertical="center"/>
    </xf>
    <xf numFmtId="165" fontId="14" fillId="0" borderId="1" xfId="6" applyNumberFormat="1" applyBorder="1" applyAlignment="1">
      <alignment horizontal="center" vertical="center"/>
    </xf>
    <xf numFmtId="165" fontId="14" fillId="0" borderId="1" xfId="6" applyNumberFormat="1" applyBorder="1" applyAlignment="1">
      <alignment horizontal="center" vertical="center"/>
    </xf>
    <xf numFmtId="165" fontId="14" fillId="0" borderId="1" xfId="6" applyNumberFormat="1" applyBorder="1" applyAlignment="1">
      <alignment horizontal="center" vertical="center"/>
    </xf>
    <xf numFmtId="0" fontId="15" fillId="7" borderId="1" xfId="6" applyFont="1" applyFill="1" applyBorder="1" applyAlignment="1" applyProtection="1">
      <alignment horizontal="center" vertical="center" wrapText="1"/>
    </xf>
    <xf numFmtId="0" fontId="15" fillId="7" borderId="1" xfId="6" applyFont="1" applyFill="1" applyBorder="1" applyAlignment="1" applyProtection="1">
      <alignment vertical="center" wrapText="1"/>
    </xf>
    <xf numFmtId="49" fontId="23" fillId="8" borderId="1" xfId="6" applyNumberFormat="1" applyFont="1" applyFill="1" applyBorder="1" applyAlignment="1" applyProtection="1">
      <alignment horizontal="center" vertical="center" wrapText="1"/>
      <protection locked="0"/>
    </xf>
    <xf numFmtId="0" fontId="15" fillId="7" borderId="1" xfId="6" quotePrefix="1" applyFont="1" applyFill="1" applyBorder="1" applyAlignment="1" applyProtection="1">
      <alignment horizontal="center" vertical="center" wrapText="1"/>
    </xf>
    <xf numFmtId="173" fontId="29" fillId="9" borderId="1" xfId="6" applyNumberFormat="1" applyFont="1" applyFill="1" applyBorder="1" applyAlignment="1" applyProtection="1">
      <alignment horizontal="center" vertical="center"/>
      <protection locked="0"/>
    </xf>
    <xf numFmtId="173" fontId="29" fillId="3" borderId="1" xfId="6" applyNumberFormat="1" applyFont="1" applyFill="1" applyBorder="1" applyAlignment="1" applyProtection="1">
      <alignment horizontal="center" vertical="center"/>
      <protection locked="0"/>
    </xf>
    <xf numFmtId="2" fontId="29" fillId="10" borderId="1" xfId="6" applyNumberFormat="1" applyFont="1" applyFill="1" applyBorder="1" applyAlignment="1" applyProtection="1">
      <alignment horizontal="center" vertical="center"/>
      <protection locked="0"/>
    </xf>
    <xf numFmtId="0" fontId="15" fillId="7" borderId="1" xfId="6" quotePrefix="1" applyFont="1" applyFill="1" applyBorder="1" applyAlignment="1">
      <alignment horizontal="center" vertical="center" wrapText="1"/>
    </xf>
    <xf numFmtId="2" fontId="29" fillId="3" borderId="1" xfId="6" applyNumberFormat="1" applyFont="1" applyFill="1" applyBorder="1" applyAlignment="1" applyProtection="1">
      <alignment horizontal="center" vertical="center"/>
      <protection locked="0"/>
    </xf>
    <xf numFmtId="2" fontId="29" fillId="3" borderId="1" xfId="6" applyNumberFormat="1" applyFont="1" applyFill="1" applyBorder="1" applyAlignment="1" applyProtection="1">
      <alignment horizontal="center" vertical="center"/>
    </xf>
    <xf numFmtId="2" fontId="29" fillId="10" borderId="1" xfId="6" applyNumberFormat="1" applyFont="1" applyFill="1" applyBorder="1" applyAlignment="1" applyProtection="1">
      <alignment horizontal="center" vertical="center"/>
    </xf>
    <xf numFmtId="174" fontId="30" fillId="17" borderId="1" xfId="6" applyNumberFormat="1" applyFont="1" applyFill="1" applyBorder="1" applyAlignment="1" applyProtection="1">
      <alignment horizontal="center" vertical="center"/>
      <protection locked="0"/>
    </xf>
    <xf numFmtId="174" fontId="29" fillId="18" borderId="1" xfId="6" applyNumberFormat="1" applyFont="1" applyFill="1" applyBorder="1" applyAlignment="1" applyProtection="1">
      <alignment horizontal="center" vertical="center"/>
      <protection locked="0"/>
    </xf>
    <xf numFmtId="174" fontId="30" fillId="19" borderId="1" xfId="6" applyNumberFormat="1" applyFont="1" applyFill="1" applyBorder="1" applyAlignment="1" applyProtection="1">
      <alignment horizontal="center" vertical="center"/>
      <protection locked="0"/>
    </xf>
    <xf numFmtId="174" fontId="30" fillId="20" borderId="1" xfId="6" applyNumberFormat="1" applyFont="1" applyFill="1" applyBorder="1" applyAlignment="1" applyProtection="1">
      <alignment horizontal="center" vertical="center"/>
      <protection locked="0"/>
    </xf>
    <xf numFmtId="174" fontId="29" fillId="21" borderId="1" xfId="6" applyNumberFormat="1" applyFont="1" applyFill="1" applyBorder="1" applyAlignment="1" applyProtection="1">
      <alignment horizontal="center" vertical="center"/>
      <protection locked="0"/>
    </xf>
    <xf numFmtId="0" fontId="15" fillId="11" borderId="1" xfId="6" applyFont="1" applyFill="1" applyBorder="1" applyAlignment="1" applyProtection="1">
      <alignment vertical="center" wrapText="1"/>
    </xf>
    <xf numFmtId="0" fontId="14" fillId="0" borderId="0" xfId="6" quotePrefix="1" applyAlignment="1">
      <alignment horizontal="left" wrapText="1"/>
    </xf>
    <xf numFmtId="0" fontId="14" fillId="0" borderId="0" xfId="6" quotePrefix="1" applyAlignment="1" applyProtection="1">
      <alignment horizontal="left" vertical="top" wrapText="1"/>
      <protection locked="0"/>
    </xf>
    <xf numFmtId="0" fontId="14" fillId="0" borderId="0" xfId="6" applyAlignment="1" applyProtection="1">
      <alignment horizontal="left" vertical="top" wrapText="1"/>
      <protection locked="0"/>
    </xf>
    <xf numFmtId="49" fontId="19" fillId="6" borderId="0" xfId="1" applyNumberFormat="1" applyFill="1" applyAlignment="1" applyProtection="1">
      <alignment horizontal="center" vertical="center" wrapText="1"/>
      <protection locked="0"/>
    </xf>
    <xf numFmtId="0" fontId="28" fillId="0" borderId="0" xfId="0" quotePrefix="1" applyFont="1" applyAlignment="1">
      <alignment horizontal="left" vertical="top" wrapText="1"/>
    </xf>
    <xf numFmtId="49" fontId="19" fillId="6" borderId="0" xfId="1" applyNumberFormat="1" applyFill="1" applyAlignment="1" applyProtection="1">
      <alignment horizontal="left" vertical="center" wrapText="1"/>
      <protection locked="0"/>
    </xf>
    <xf numFmtId="0" fontId="14" fillId="0" borderId="0" xfId="0" quotePrefix="1" applyFont="1" applyAlignment="1" applyProtection="1">
      <alignment horizontal="left" vertical="top" wrapText="1"/>
      <protection locked="0"/>
    </xf>
    <xf numFmtId="0" fontId="14" fillId="0" borderId="0" xfId="0" applyFont="1" applyAlignment="1" applyProtection="1">
      <alignment horizontal="left" vertical="top" wrapText="1"/>
      <protection locked="0"/>
    </xf>
    <xf numFmtId="0" fontId="23" fillId="0" borderId="0" xfId="6" quotePrefix="1" applyFont="1" applyAlignment="1">
      <alignment horizontal="left" vertical="top" wrapText="1"/>
    </xf>
    <xf numFmtId="0" fontId="23" fillId="21" borderId="0" xfId="0" quotePrefix="1" applyFont="1" applyFill="1" applyAlignment="1">
      <alignment horizontal="left" vertical="top" wrapText="1"/>
    </xf>
    <xf numFmtId="0" fontId="25" fillId="6" borderId="1" xfId="1" applyFont="1" applyFill="1" applyBorder="1" applyAlignment="1">
      <alignment horizontal="center" vertical="center" wrapText="1"/>
    </xf>
    <xf numFmtId="173" fontId="29" fillId="18" borderId="4" xfId="6" applyNumberFormat="1" applyFont="1" applyFill="1" applyBorder="1" applyAlignment="1" applyProtection="1">
      <alignment horizontal="center" vertical="center" wrapText="1"/>
      <protection locked="0"/>
    </xf>
    <xf numFmtId="173" fontId="29" fillId="18" borderId="6" xfId="6" applyNumberFormat="1" applyFont="1" applyFill="1" applyBorder="1" applyAlignment="1" applyProtection="1">
      <alignment horizontal="center" vertical="center" wrapText="1"/>
      <protection locked="0"/>
    </xf>
    <xf numFmtId="0" fontId="15" fillId="7" borderId="4" xfId="6" applyFont="1" applyFill="1" applyBorder="1" applyAlignment="1" applyProtection="1">
      <alignment horizontal="center" vertical="center" wrapText="1"/>
      <protection locked="0"/>
    </xf>
    <xf numFmtId="0" fontId="15" fillId="7" borderId="6" xfId="6" applyFont="1" applyFill="1" applyBorder="1" applyAlignment="1" applyProtection="1">
      <alignment horizontal="center" vertical="center" wrapText="1"/>
      <protection locked="0"/>
    </xf>
    <xf numFmtId="0" fontId="15" fillId="0" borderId="1" xfId="0" applyFont="1" applyBorder="1" applyAlignment="1">
      <alignment horizontal="center" vertical="center" wrapText="1"/>
    </xf>
    <xf numFmtId="0" fontId="25" fillId="6" borderId="4" xfId="1" applyFont="1" applyFill="1" applyBorder="1" applyAlignment="1">
      <alignment horizontal="center" vertical="center" wrapText="1"/>
    </xf>
    <xf numFmtId="0" fontId="25" fillId="6" borderId="5" xfId="1" applyFont="1" applyFill="1" applyBorder="1" applyAlignment="1">
      <alignment horizontal="center" vertical="center" wrapText="1"/>
    </xf>
    <xf numFmtId="0" fontId="25" fillId="6" borderId="6" xfId="1" applyFont="1" applyFill="1" applyBorder="1" applyAlignment="1">
      <alignment horizontal="center" vertical="center" wrapText="1"/>
    </xf>
    <xf numFmtId="0" fontId="14" fillId="0" borderId="1" xfId="0" applyFont="1" applyBorder="1" applyAlignment="1">
      <alignment horizontal="center" vertical="center" wrapText="1"/>
    </xf>
    <xf numFmtId="0" fontId="14" fillId="0" borderId="1" xfId="6" applyBorder="1" applyAlignment="1">
      <alignment horizontal="center" vertical="center" wrapText="1"/>
    </xf>
    <xf numFmtId="0" fontId="14" fillId="0" borderId="17" xfId="0" applyFont="1" applyBorder="1" applyAlignment="1">
      <alignment horizontal="center" vertical="center" wrapText="1"/>
    </xf>
    <xf numFmtId="0" fontId="14" fillId="0" borderId="16" xfId="0" applyFont="1" applyBorder="1" applyAlignment="1">
      <alignment horizontal="left" vertical="center" wrapText="1"/>
    </xf>
    <xf numFmtId="0" fontId="15" fillId="0" borderId="16" xfId="0" applyFont="1" applyBorder="1" applyAlignment="1">
      <alignment horizontal="left" vertical="center" wrapText="1"/>
    </xf>
    <xf numFmtId="0" fontId="14" fillId="0" borderId="15" xfId="6" applyBorder="1" applyAlignment="1">
      <alignment horizontal="center" vertical="center" wrapText="1"/>
    </xf>
    <xf numFmtId="0" fontId="14" fillId="0" borderId="16" xfId="0" applyFont="1" applyBorder="1" applyAlignment="1">
      <alignment horizontal="center" vertical="center" wrapText="1"/>
    </xf>
    <xf numFmtId="0" fontId="15" fillId="0" borderId="1" xfId="6" applyFont="1" applyBorder="1" applyAlignment="1">
      <alignment horizontal="center" vertical="center" wrapText="1"/>
    </xf>
    <xf numFmtId="0" fontId="14" fillId="0" borderId="4" xfId="6" applyBorder="1" applyAlignment="1">
      <alignment horizontal="center" vertical="center" wrapText="1"/>
    </xf>
    <xf numFmtId="0" fontId="14" fillId="0" borderId="5" xfId="6" applyBorder="1" applyAlignment="1">
      <alignment horizontal="center" vertical="center" wrapText="1"/>
    </xf>
    <xf numFmtId="0" fontId="14" fillId="0" borderId="6" xfId="6" applyBorder="1" applyAlignment="1">
      <alignment horizontal="center" vertical="center" wrapText="1"/>
    </xf>
    <xf numFmtId="0" fontId="34" fillId="17" borderId="4" xfId="0" applyFont="1" applyFill="1" applyBorder="1" applyAlignment="1" applyProtection="1">
      <alignment horizontal="center" vertical="center" wrapText="1"/>
      <protection locked="0"/>
    </xf>
    <xf numFmtId="0" fontId="34" fillId="17" borderId="5" xfId="0" applyFont="1" applyFill="1" applyBorder="1" applyAlignment="1" applyProtection="1">
      <alignment horizontal="center" vertical="center" wrapText="1"/>
      <protection locked="0"/>
    </xf>
    <xf numFmtId="0" fontId="34" fillId="17" borderId="6" xfId="0" applyFont="1" applyFill="1" applyBorder="1" applyAlignment="1" applyProtection="1">
      <alignment horizontal="center" vertical="center" wrapText="1"/>
      <protection locked="0"/>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0" fontId="14" fillId="2" borderId="10" xfId="6" quotePrefix="1" applyFill="1" applyBorder="1" applyAlignment="1">
      <alignment horizontal="left" vertical="center" wrapText="1"/>
    </xf>
    <xf numFmtId="49" fontId="14" fillId="9" borderId="1" xfId="0" applyNumberFormat="1" applyFont="1" applyFill="1" applyBorder="1" applyAlignment="1">
      <alignment horizontal="center" vertical="center" wrapText="1"/>
    </xf>
    <xf numFmtId="0" fontId="0" fillId="0" borderId="1" xfId="0" applyBorder="1" applyAlignment="1">
      <alignment vertical="center"/>
    </xf>
    <xf numFmtId="0" fontId="15" fillId="7" borderId="13" xfId="0" applyFont="1" applyFill="1" applyBorder="1" applyAlignment="1" applyProtection="1">
      <alignment horizontal="center" vertical="center" wrapText="1"/>
      <protection locked="0"/>
    </xf>
    <xf numFmtId="0" fontId="15" fillId="7" borderId="0" xfId="0" applyFont="1" applyFill="1" applyAlignment="1" applyProtection="1">
      <alignment horizontal="center" vertical="center" wrapText="1"/>
      <protection locked="0"/>
    </xf>
    <xf numFmtId="0" fontId="15" fillId="0" borderId="1" xfId="0" applyFont="1" applyBorder="1" applyAlignment="1">
      <alignment horizontal="left" vertical="center" wrapText="1"/>
    </xf>
    <xf numFmtId="0" fontId="15" fillId="0" borderId="17" xfId="0" applyFont="1" applyBorder="1" applyAlignment="1">
      <alignment horizontal="left" vertical="center" wrapText="1"/>
    </xf>
    <xf numFmtId="0" fontId="14" fillId="9" borderId="4" xfId="6" applyFill="1" applyBorder="1" applyAlignment="1" applyProtection="1">
      <alignment horizontal="center" vertical="center" wrapText="1"/>
      <protection locked="0"/>
    </xf>
    <xf numFmtId="0" fontId="0" fillId="0" borderId="5" xfId="0" applyBorder="1" applyAlignment="1">
      <alignment horizontal="center" vertical="center"/>
    </xf>
    <xf numFmtId="0" fontId="0" fillId="0" borderId="6" xfId="0" applyBorder="1" applyAlignment="1">
      <alignment horizontal="center" vertical="center"/>
    </xf>
    <xf numFmtId="1" fontId="14" fillId="9" borderId="4" xfId="6" applyNumberFormat="1" applyFill="1" applyBorder="1" applyAlignment="1" applyProtection="1">
      <alignment horizontal="center" vertical="center" wrapText="1"/>
      <protection locked="0"/>
    </xf>
    <xf numFmtId="1" fontId="14" fillId="9" borderId="5" xfId="6" applyNumberFormat="1" applyFill="1" applyBorder="1" applyAlignment="1" applyProtection="1">
      <alignment horizontal="center" vertical="center" wrapText="1"/>
      <protection locked="0"/>
    </xf>
    <xf numFmtId="1" fontId="14" fillId="9" borderId="6" xfId="6" applyNumberFormat="1" applyFill="1" applyBorder="1" applyAlignment="1" applyProtection="1">
      <alignment horizontal="center" vertical="center" wrapText="1"/>
      <protection locked="0"/>
    </xf>
    <xf numFmtId="0" fontId="39" fillId="0" borderId="24" xfId="0" applyFont="1" applyBorder="1" applyAlignment="1">
      <alignment horizontal="center" vertical="center" wrapText="1"/>
    </xf>
    <xf numFmtId="0" fontId="39" fillId="0" borderId="25" xfId="0" applyFont="1" applyBorder="1" applyAlignment="1">
      <alignment horizontal="center" vertical="center" wrapText="1"/>
    </xf>
    <xf numFmtId="173" fontId="39" fillId="0" borderId="26" xfId="0" applyNumberFormat="1" applyFont="1" applyBorder="1" applyAlignment="1">
      <alignment horizontal="center" vertical="center" wrapText="1"/>
    </xf>
    <xf numFmtId="0" fontId="39" fillId="0" borderId="13" xfId="0" applyFont="1" applyBorder="1" applyAlignment="1">
      <alignment horizontal="center" vertical="center" wrapText="1"/>
    </xf>
    <xf numFmtId="0" fontId="39" fillId="0" borderId="0" xfId="0" applyFont="1" applyAlignment="1">
      <alignment horizontal="center" vertical="center" wrapText="1"/>
    </xf>
    <xf numFmtId="173" fontId="39" fillId="0" borderId="14" xfId="0" applyNumberFormat="1" applyFont="1" applyBorder="1" applyAlignment="1">
      <alignment horizontal="center" vertical="center" wrapText="1"/>
    </xf>
    <xf numFmtId="0" fontId="39" fillId="0" borderId="9" xfId="0" applyFont="1" applyBorder="1" applyAlignment="1">
      <alignment horizontal="center" vertical="center" wrapText="1"/>
    </xf>
    <xf numFmtId="0" fontId="39" fillId="0" borderId="10" xfId="0" applyFont="1" applyBorder="1" applyAlignment="1">
      <alignment horizontal="center" vertical="center" wrapText="1"/>
    </xf>
    <xf numFmtId="173" fontId="39" fillId="0" borderId="23" xfId="0" applyNumberFormat="1" applyFont="1" applyBorder="1" applyAlignment="1">
      <alignment horizontal="center" vertical="center" wrapText="1"/>
    </xf>
    <xf numFmtId="0" fontId="15" fillId="7" borderId="1" xfId="0" applyFont="1" applyFill="1" applyBorder="1" applyAlignment="1">
      <alignment horizontal="center" vertical="center" wrapText="1"/>
    </xf>
    <xf numFmtId="0" fontId="13" fillId="0" borderId="1" xfId="0" applyFont="1" applyBorder="1" applyAlignment="1">
      <alignment wrapText="1"/>
    </xf>
    <xf numFmtId="0" fontId="0" fillId="0" borderId="1" xfId="0" applyBorder="1"/>
    <xf numFmtId="0" fontId="17" fillId="0" borderId="1" xfId="0" applyFont="1" applyBorder="1" applyAlignment="1">
      <alignment vertical="top" wrapText="1"/>
    </xf>
    <xf numFmtId="0" fontId="17" fillId="0" borderId="1" xfId="0" applyFont="1" applyBorder="1" applyAlignment="1">
      <alignment horizontal="center" vertical="center" wrapText="1"/>
    </xf>
    <xf numFmtId="0" fontId="15" fillId="0" borderId="1" xfId="0" applyFont="1" applyBorder="1" applyAlignment="1">
      <alignment horizontal="center" vertical="center"/>
    </xf>
    <xf numFmtId="0" fontId="0" fillId="0" borderId="1" xfId="0" applyBorder="1" applyAlignment="1">
      <alignment vertical="top" wrapText="1"/>
    </xf>
    <xf numFmtId="0" fontId="15" fillId="7" borderId="4" xfId="0" applyFont="1" applyFill="1" applyBorder="1" applyAlignment="1" applyProtection="1">
      <alignment horizontal="center" vertical="center" wrapText="1"/>
      <protection locked="0"/>
    </xf>
    <xf numFmtId="0" fontId="15" fillId="7" borderId="6" xfId="0" applyFont="1" applyFill="1" applyBorder="1" applyAlignment="1" applyProtection="1">
      <alignment horizontal="center" vertical="center" wrapText="1"/>
      <protection locked="0"/>
    </xf>
    <xf numFmtId="0" fontId="15" fillId="0" borderId="20" xfId="0" applyFont="1" applyBorder="1" applyAlignment="1">
      <alignment horizontal="center" vertical="center" wrapText="1"/>
    </xf>
    <xf numFmtId="0" fontId="15" fillId="0" borderId="21" xfId="0" applyFont="1" applyBorder="1" applyAlignment="1">
      <alignment horizontal="center" vertical="center" wrapText="1"/>
    </xf>
    <xf numFmtId="0" fontId="14" fillId="0" borderId="22" xfId="0" applyFont="1" applyBorder="1" applyAlignment="1">
      <alignment horizontal="left" vertical="center" wrapText="1"/>
    </xf>
    <xf numFmtId="0" fontId="15" fillId="0" borderId="18" xfId="0" applyFont="1" applyBorder="1" applyAlignment="1">
      <alignment horizontal="center" vertical="center" wrapText="1"/>
    </xf>
    <xf numFmtId="0" fontId="15" fillId="0" borderId="19" xfId="0" applyFont="1" applyBorder="1" applyAlignment="1">
      <alignment horizontal="center" vertical="center" wrapText="1"/>
    </xf>
    <xf numFmtId="0" fontId="14" fillId="2" borderId="10" xfId="3" quotePrefix="1" applyFont="1" applyFill="1" applyBorder="1" applyAlignment="1" applyProtection="1">
      <alignment horizontal="left" vertical="center" wrapText="1"/>
    </xf>
    <xf numFmtId="0" fontId="14" fillId="0" borderId="4" xfId="0" applyFont="1" applyBorder="1" applyAlignment="1">
      <alignment vertical="top" wrapText="1"/>
    </xf>
    <xf numFmtId="0" fontId="14" fillId="0" borderId="5" xfId="0" applyFont="1" applyBorder="1" applyAlignment="1">
      <alignment vertical="top" wrapText="1"/>
    </xf>
    <xf numFmtId="0" fontId="14" fillId="0" borderId="6" xfId="0" applyFont="1" applyBorder="1" applyAlignment="1">
      <alignment vertical="top" wrapText="1"/>
    </xf>
    <xf numFmtId="0" fontId="15" fillId="7" borderId="7" xfId="0" applyFont="1" applyFill="1" applyBorder="1" applyAlignment="1" applyProtection="1">
      <alignment horizontal="center" vertical="center" wrapText="1"/>
      <protection locked="0"/>
    </xf>
    <xf numFmtId="0" fontId="15" fillId="7" borderId="2" xfId="0" applyFont="1" applyFill="1" applyBorder="1" applyAlignment="1" applyProtection="1">
      <alignment horizontal="center" vertical="center" wrapText="1"/>
      <protection locked="0"/>
    </xf>
    <xf numFmtId="0" fontId="15" fillId="7" borderId="5" xfId="0" applyFont="1" applyFill="1" applyBorder="1" applyAlignment="1" applyProtection="1">
      <alignment horizontal="center" vertical="center" wrapText="1"/>
      <protection locked="0"/>
    </xf>
    <xf numFmtId="0" fontId="14" fillId="0" borderId="4" xfId="0" applyFont="1" applyBorder="1" applyAlignment="1">
      <alignment horizontal="center" vertical="center"/>
    </xf>
    <xf numFmtId="0" fontId="25" fillId="6" borderId="4" xfId="1" applyFont="1" applyFill="1" applyBorder="1" applyAlignment="1">
      <alignment horizontal="left" vertical="center" wrapText="1"/>
    </xf>
    <xf numFmtId="0" fontId="25" fillId="6" borderId="5" xfId="1" applyFont="1" applyFill="1" applyBorder="1" applyAlignment="1">
      <alignment horizontal="left" vertical="center" wrapText="1"/>
    </xf>
    <xf numFmtId="0" fontId="25" fillId="6" borderId="6" xfId="1" applyFont="1" applyFill="1" applyBorder="1" applyAlignment="1">
      <alignment horizontal="left" vertical="center" wrapText="1"/>
    </xf>
    <xf numFmtId="0" fontId="25" fillId="6" borderId="9" xfId="1" applyFont="1" applyFill="1" applyBorder="1" applyAlignment="1">
      <alignment horizontal="center" vertical="center" wrapText="1"/>
    </xf>
    <xf numFmtId="0" fontId="25" fillId="6" borderId="10" xfId="1" applyFont="1" applyFill="1" applyBorder="1" applyAlignment="1">
      <alignment horizontal="center" vertical="center" wrapText="1"/>
    </xf>
    <xf numFmtId="0" fontId="0" fillId="2" borderId="0" xfId="0" quotePrefix="1" applyFill="1" applyAlignment="1">
      <alignment horizontal="center" vertical="center" wrapText="1"/>
    </xf>
    <xf numFmtId="49" fontId="14" fillId="35" borderId="4" xfId="0" applyNumberFormat="1" applyFont="1" applyFill="1" applyBorder="1" applyAlignment="1" applyProtection="1">
      <alignment horizontal="center" vertical="center" wrapText="1"/>
      <protection locked="0"/>
    </xf>
    <xf numFmtId="0" fontId="0" fillId="0" borderId="5" xfId="0" applyBorder="1" applyAlignment="1">
      <alignment vertical="center"/>
    </xf>
    <xf numFmtId="0" fontId="0" fillId="0" borderId="6" xfId="0" applyBorder="1" applyAlignment="1">
      <alignment vertical="center"/>
    </xf>
    <xf numFmtId="49" fontId="14" fillId="35" borderId="1" xfId="0" applyNumberFormat="1" applyFont="1" applyFill="1" applyBorder="1" applyAlignment="1" applyProtection="1">
      <alignment horizontal="center" vertical="center" wrapText="1"/>
      <protection locked="0"/>
    </xf>
    <xf numFmtId="0" fontId="21" fillId="0" borderId="0" xfId="3" applyAlignment="1" applyProtection="1">
      <alignment horizontal="left" vertical="center"/>
    </xf>
    <xf numFmtId="0" fontId="14" fillId="0" borderId="0" xfId="6" quotePrefix="1" applyAlignment="1">
      <alignment horizontal="left"/>
    </xf>
    <xf numFmtId="0" fontId="15" fillId="7" borderId="4" xfId="0" applyFont="1" applyFill="1" applyBorder="1" applyAlignment="1">
      <alignment horizontal="left" vertical="center" wrapText="1"/>
    </xf>
    <xf numFmtId="0" fontId="15" fillId="7" borderId="5" xfId="0" applyFont="1" applyFill="1" applyBorder="1" applyAlignment="1">
      <alignment horizontal="left" vertical="center" wrapText="1"/>
    </xf>
    <xf numFmtId="0" fontId="15" fillId="7" borderId="6" xfId="0" applyFont="1" applyFill="1" applyBorder="1" applyAlignment="1">
      <alignment horizontal="left" vertical="center" wrapText="1"/>
    </xf>
    <xf numFmtId="0" fontId="36" fillId="6" borderId="4" xfId="1" applyFont="1" applyFill="1" applyBorder="1" applyAlignment="1">
      <alignment horizontal="center" vertical="center" wrapText="1"/>
    </xf>
    <xf numFmtId="0" fontId="36" fillId="6" borderId="5" xfId="1" applyFont="1" applyFill="1" applyBorder="1" applyAlignment="1">
      <alignment horizontal="center" vertical="center" wrapText="1"/>
    </xf>
    <xf numFmtId="0" fontId="36" fillId="6" borderId="6" xfId="1" applyFont="1" applyFill="1" applyBorder="1" applyAlignment="1">
      <alignment horizontal="center" vertical="center" wrapText="1"/>
    </xf>
    <xf numFmtId="0" fontId="36" fillId="6" borderId="4" xfId="1" applyFont="1" applyFill="1" applyBorder="1" applyAlignment="1">
      <alignment horizontal="left" vertical="center" wrapText="1"/>
    </xf>
    <xf numFmtId="0" fontId="36" fillId="6" borderId="5" xfId="1" applyFont="1" applyFill="1" applyBorder="1" applyAlignment="1">
      <alignment horizontal="left" vertical="center" wrapText="1"/>
    </xf>
    <xf numFmtId="0" fontId="36" fillId="6" borderId="6" xfId="1" applyFont="1" applyFill="1" applyBorder="1" applyAlignment="1">
      <alignment horizontal="left" vertical="center" wrapText="1"/>
    </xf>
    <xf numFmtId="0" fontId="14" fillId="0" borderId="0" xfId="6" quotePrefix="1" applyAlignment="1">
      <alignment horizontal="left" vertical="top" wrapText="1"/>
    </xf>
    <xf numFmtId="0" fontId="45" fillId="8" borderId="1" xfId="0" applyFont="1" applyFill="1" applyBorder="1" applyAlignment="1" applyProtection="1">
      <alignment horizontal="center" vertical="center" wrapText="1"/>
      <protection locked="0"/>
    </xf>
  </cellXfs>
  <cellStyles count="62">
    <cellStyle name="=C:\WINNT\SYSTEM32\COMMAND.COM" xfId="9" xr:uid="{00000000-0005-0000-0000-000000000000}"/>
    <cellStyle name="40% - Accent1 2" xfId="13" xr:uid="{00000000-0005-0000-0000-000001000000}"/>
    <cellStyle name="40% - Accent4 2" xfId="14" xr:uid="{00000000-0005-0000-0000-000002000000}"/>
    <cellStyle name="60% - Accent2 2" xfId="15" xr:uid="{00000000-0005-0000-0000-000003000000}"/>
    <cellStyle name="Accent1 2" xfId="10" xr:uid="{00000000-0005-0000-0000-000004000000}"/>
    <cellStyle name="Accent4 2" xfId="11" xr:uid="{00000000-0005-0000-0000-000005000000}"/>
    <cellStyle name="Accent6 2" xfId="12" xr:uid="{00000000-0005-0000-0000-000006000000}"/>
    <cellStyle name="Comma 2" xfId="7" xr:uid="{00000000-0005-0000-0000-000007000000}"/>
    <cellStyle name="Comma 2 2" xfId="20" xr:uid="{00000000-0005-0000-0000-000008000000}"/>
    <cellStyle name="Comma 2 3" xfId="26" xr:uid="{00000000-0005-0000-0000-000009000000}"/>
    <cellStyle name="Comma 2 4" xfId="32" xr:uid="{00000000-0005-0000-0000-00000A000000}"/>
    <cellStyle name="Comma 2 5" xfId="38" xr:uid="{00000000-0005-0000-0000-00000B000000}"/>
    <cellStyle name="Comma 2 6" xfId="44" xr:uid="{00000000-0005-0000-0000-00000C000000}"/>
    <cellStyle name="Comma 2 7" xfId="53" xr:uid="{F9469AA2-AC35-4C1C-BD1F-67A82D536A22}"/>
    <cellStyle name="Comma 2 8" xfId="59" xr:uid="{62413878-2CA4-4435-9C18-1372078EEF1B}"/>
    <cellStyle name="Heading 2" xfId="4" builtinId="17"/>
    <cellStyle name="Heading 3" xfId="5" builtinId="18"/>
    <cellStyle name="Heading 4" xfId="1" builtinId="19"/>
    <cellStyle name="Hyperlink" xfId="3" builtinId="8"/>
    <cellStyle name="Input" xfId="2" builtinId="20"/>
    <cellStyle name="Neutral 2" xfId="46" xr:uid="{00000000-0005-0000-0000-000013000000}"/>
    <cellStyle name="Neutral 2 2" xfId="52" xr:uid="{00000000-0005-0000-0000-000014000000}"/>
    <cellStyle name="Normal" xfId="0" builtinId="0"/>
    <cellStyle name="Normal 2" xfId="6" xr:uid="{00000000-0005-0000-0000-000016000000}"/>
    <cellStyle name="Normal 3" xfId="8" xr:uid="{00000000-0005-0000-0000-000017000000}"/>
    <cellStyle name="Normal 3 10" xfId="47" xr:uid="{00000000-0005-0000-0000-000018000000}"/>
    <cellStyle name="Normal 3 11" xfId="54" xr:uid="{9E4F9AC2-964F-4C3D-A5C2-A7AF5FE38F28}"/>
    <cellStyle name="Normal 3 12" xfId="60" xr:uid="{E9B148E6-7C71-4A13-A4A9-5C1215256E88}"/>
    <cellStyle name="Normal 3 2" xfId="16" xr:uid="{00000000-0005-0000-0000-000019000000}"/>
    <cellStyle name="Normal 3 2 2" xfId="19" xr:uid="{00000000-0005-0000-0000-00001A000000}"/>
    <cellStyle name="Normal 3 2 2 2" xfId="25" xr:uid="{00000000-0005-0000-0000-00001B000000}"/>
    <cellStyle name="Normal 3 2 2 3" xfId="31" xr:uid="{00000000-0005-0000-0000-00001C000000}"/>
    <cellStyle name="Normal 3 2 2 4" xfId="37" xr:uid="{00000000-0005-0000-0000-00001D000000}"/>
    <cellStyle name="Normal 3 2 2 5" xfId="43" xr:uid="{00000000-0005-0000-0000-00001E000000}"/>
    <cellStyle name="Normal 3 2 2 6" xfId="51" xr:uid="{00000000-0005-0000-0000-00001F000000}"/>
    <cellStyle name="Normal 3 2 2 7" xfId="56" xr:uid="{3AEB1DFF-DFC6-4C8E-9BBE-B5538BC06BA3}"/>
    <cellStyle name="Normal 3 2 3" xfId="22" xr:uid="{00000000-0005-0000-0000-000020000000}"/>
    <cellStyle name="Normal 3 2 4" xfId="28" xr:uid="{00000000-0005-0000-0000-000021000000}"/>
    <cellStyle name="Normal 3 2 5" xfId="34" xr:uid="{00000000-0005-0000-0000-000022000000}"/>
    <cellStyle name="Normal 3 2 6" xfId="40" xr:uid="{00000000-0005-0000-0000-000023000000}"/>
    <cellStyle name="Normal 3 2 7" xfId="48" xr:uid="{00000000-0005-0000-0000-000024000000}"/>
    <cellStyle name="Normal 3 2 8" xfId="55" xr:uid="{48BC01DE-3B61-4A03-8B49-99A190A4D949}"/>
    <cellStyle name="Normal 3 3" xfId="17" xr:uid="{00000000-0005-0000-0000-000025000000}"/>
    <cellStyle name="Normal 3 3 2" xfId="23" xr:uid="{00000000-0005-0000-0000-000026000000}"/>
    <cellStyle name="Normal 3 3 3" xfId="29" xr:uid="{00000000-0005-0000-0000-000027000000}"/>
    <cellStyle name="Normal 3 3 4" xfId="35" xr:uid="{00000000-0005-0000-0000-000028000000}"/>
    <cellStyle name="Normal 3 3 5" xfId="41" xr:uid="{00000000-0005-0000-0000-000029000000}"/>
    <cellStyle name="Normal 3 3 6" xfId="49" xr:uid="{00000000-0005-0000-0000-00002A000000}"/>
    <cellStyle name="Normal 3 3 7" xfId="57" xr:uid="{52304F29-0D3A-489D-8293-CAAF86B5FBC0}"/>
    <cellStyle name="Normal 3 4" xfId="18" xr:uid="{00000000-0005-0000-0000-00002B000000}"/>
    <cellStyle name="Normal 3 4 2" xfId="24" xr:uid="{00000000-0005-0000-0000-00002C000000}"/>
    <cellStyle name="Normal 3 4 3" xfId="30" xr:uid="{00000000-0005-0000-0000-00002D000000}"/>
    <cellStyle name="Normal 3 4 4" xfId="36" xr:uid="{00000000-0005-0000-0000-00002E000000}"/>
    <cellStyle name="Normal 3 4 5" xfId="42" xr:uid="{00000000-0005-0000-0000-00002F000000}"/>
    <cellStyle name="Normal 3 4 6" xfId="50" xr:uid="{00000000-0005-0000-0000-000030000000}"/>
    <cellStyle name="Normal 3 4 7" xfId="58" xr:uid="{D97AC9B1-E6F7-4894-A643-0C14DA146852}"/>
    <cellStyle name="Normal 3 5" xfId="21" xr:uid="{00000000-0005-0000-0000-000031000000}"/>
    <cellStyle name="Normal 3 6" xfId="27" xr:uid="{00000000-0005-0000-0000-000032000000}"/>
    <cellStyle name="Normal 3 7" xfId="33" xr:uid="{00000000-0005-0000-0000-000033000000}"/>
    <cellStyle name="Normal 3 8" xfId="39" xr:uid="{00000000-0005-0000-0000-000034000000}"/>
    <cellStyle name="Normal 3 9" xfId="45" xr:uid="{00000000-0005-0000-0000-000035000000}"/>
    <cellStyle name="Text_CEPATNEI" xfId="61" xr:uid="{00BC5B46-8C2E-44AE-BA50-1185C47E31FB}"/>
  </cellStyles>
  <dxfs count="10">
    <dxf>
      <font>
        <color theme="0" tint="-0.14996795556505021"/>
      </font>
      <fill>
        <patternFill>
          <bgColor rgb="FFFFBE82"/>
        </patternFill>
      </fill>
    </dxf>
    <dxf>
      <font>
        <color theme="0" tint="-0.14996795556505021"/>
      </font>
      <fill>
        <patternFill>
          <bgColor rgb="FFFFBE82"/>
        </patternFill>
      </fill>
    </dxf>
    <dxf>
      <font>
        <color theme="0" tint="-0.14996795556505021"/>
      </font>
      <fill>
        <patternFill>
          <bgColor rgb="FFFFBE82"/>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ont>
        <color theme="0" tint="-0.14996795556505021"/>
      </font>
      <fill>
        <patternFill patternType="solid">
          <bgColor rgb="FFFFCC99"/>
        </patternFill>
      </fill>
    </dxf>
    <dxf>
      <fill>
        <patternFill>
          <bgColor theme="3" tint="0.59996337778862885"/>
        </patternFill>
      </fill>
    </dxf>
  </dxfs>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9524</xdr:rowOff>
    </xdr:from>
    <xdr:to>
      <xdr:col>6</xdr:col>
      <xdr:colOff>9525</xdr:colOff>
      <xdr:row>26</xdr:row>
      <xdr:rowOff>66674</xdr:rowOff>
    </xdr:to>
    <xdr:sp macro="" textlink="">
      <xdr:nvSpPr>
        <xdr:cNvPr id="4" name="Rectangle 3">
          <a:extLst>
            <a:ext uri="{FF2B5EF4-FFF2-40B4-BE49-F238E27FC236}">
              <a16:creationId xmlns:a16="http://schemas.microsoft.com/office/drawing/2014/main" id="{00000000-0008-0000-0900-000004000000}"/>
            </a:ext>
          </a:extLst>
        </xdr:cNvPr>
        <xdr:cNvSpPr/>
      </xdr:nvSpPr>
      <xdr:spPr>
        <a:xfrm>
          <a:off x="0" y="342899"/>
          <a:ext cx="7534275" cy="4105275"/>
        </a:xfrm>
        <a:prstGeom prst="rect">
          <a:avLst/>
        </a:prstGeom>
        <a:solidFill>
          <a:srgbClr val="CCFFFF"/>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lang="en-GB" sz="900" b="1">
              <a:solidFill>
                <a:sysClr val="windowText" lastClr="000000"/>
              </a:solidFill>
            </a:rPr>
            <a:t>Notes:</a:t>
          </a:r>
        </a:p>
        <a:p>
          <a:r>
            <a:rPr lang="en-GB" sz="900">
              <a:solidFill>
                <a:sysClr val="windowText" lastClr="000000"/>
              </a:solidFill>
              <a:effectLst/>
              <a:latin typeface="+mn-lt"/>
              <a:ea typeface="+mn-ea"/>
              <a:cs typeface="+mn-cs"/>
            </a:rPr>
            <a:t>There are a few governing rules that should be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Specific notes for application to WPD areas:</a:t>
          </a:r>
        </a:p>
        <a:p>
          <a:pPr lvl="1"/>
          <a:r>
            <a:rPr lang="en-GB" sz="900">
              <a:solidFill>
                <a:sysClr val="windowText" lastClr="000000"/>
              </a:solidFill>
              <a:effectLst/>
              <a:latin typeface="+mn-lt"/>
              <a:ea typeface="+mn-ea"/>
              <a:cs typeface="+mn-cs"/>
            </a:rPr>
            <a:t>WPD East Midlands (EMEB) and WPD West Midlands (MIDE) tariffs are all delinked and set time bands are applied in place of the TPR’s timebands.</a:t>
          </a:r>
        </a:p>
        <a:p>
          <a:pPr lvl="1"/>
          <a:r>
            <a:rPr lang="en-GB" sz="900">
              <a:solidFill>
                <a:sysClr val="windowText" lastClr="000000"/>
              </a:solidFill>
              <a:effectLst/>
              <a:latin typeface="+mn-lt"/>
              <a:ea typeface="+mn-ea"/>
              <a:cs typeface="+mn-cs"/>
            </a:rPr>
            <a:t>WPD South West (SWEB) and South Wales (SWAE) do not support all SSC combinations and where indicated with ‘Unsupported’ then set time bands are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Otherwise the following rules apply to the remaining DNO areas.</a:t>
          </a:r>
        </a:p>
        <a:p>
          <a:pPr lvl="1"/>
          <a:r>
            <a:rPr lang="en-GB" sz="900">
              <a:solidFill>
                <a:sysClr val="windowText" lastClr="000000"/>
              </a:solidFill>
              <a:effectLst/>
              <a:latin typeface="+mn-lt"/>
              <a:ea typeface="+mn-ea"/>
              <a:cs typeface="+mn-cs"/>
            </a:rPr>
            <a:t>1, G and U should be applied straight to the appropriate SSC/TPRs, to identify generation and UMS tariffs.</a:t>
          </a:r>
        </a:p>
        <a:p>
          <a:pPr lvl="1"/>
          <a:r>
            <a:rPr lang="en-GB" sz="900">
              <a:solidFill>
                <a:sysClr val="windowText" lastClr="000000"/>
              </a:solidFill>
              <a:effectLst/>
              <a:latin typeface="+mn-lt"/>
              <a:ea typeface="+mn-ea"/>
              <a:cs typeface="+mn-cs"/>
            </a:rPr>
            <a:t>Then considering the SSC/TPRs alongside the PC.</a:t>
          </a:r>
        </a:p>
        <a:p>
          <a:pPr lvl="1"/>
          <a:r>
            <a:rPr lang="en-GB" sz="900">
              <a:solidFill>
                <a:sysClr val="windowText" lastClr="000000"/>
              </a:solidFill>
              <a:effectLst/>
              <a:latin typeface="+mn-lt"/>
              <a:ea typeface="+mn-ea"/>
              <a:cs typeface="+mn-cs"/>
            </a:rPr>
            <a:t>2, PC1s should be labelled Domestic Unrestricted.</a:t>
          </a:r>
        </a:p>
        <a:p>
          <a:pPr lvl="1"/>
          <a:r>
            <a:rPr lang="en-GB" sz="900">
              <a:solidFill>
                <a:sysClr val="windowText" lastClr="000000"/>
              </a:solidFill>
              <a:effectLst/>
              <a:latin typeface="+mn-lt"/>
              <a:ea typeface="+mn-ea"/>
              <a:cs typeface="+mn-cs"/>
            </a:rPr>
            <a:t>3, PC2s with a SSCs with O should be labelled Domestic Off Peak.</a:t>
          </a:r>
        </a:p>
        <a:p>
          <a:pPr lvl="1"/>
          <a:r>
            <a:rPr lang="en-GB" sz="900">
              <a:solidFill>
                <a:sysClr val="windowText" lastClr="000000"/>
              </a:solidFill>
              <a:effectLst/>
              <a:latin typeface="+mn-lt"/>
              <a:ea typeface="+mn-ea"/>
              <a:cs typeface="+mn-cs"/>
            </a:rPr>
            <a:t>4, Remaining PC2s should be labelled Domestic Two Rate with the unit as 1 or 2 as detailed.</a:t>
          </a:r>
        </a:p>
        <a:p>
          <a:pPr lvl="1"/>
          <a:r>
            <a:rPr lang="en-GB" sz="900">
              <a:solidFill>
                <a:sysClr val="windowText" lastClr="000000"/>
              </a:solidFill>
              <a:effectLst/>
              <a:latin typeface="+mn-lt"/>
              <a:ea typeface="+mn-ea"/>
              <a:cs typeface="+mn-cs"/>
            </a:rPr>
            <a:t>5, PC3s should be labelled Small Non Domestic Unrestricted.</a:t>
          </a:r>
        </a:p>
        <a:p>
          <a:pPr lvl="1"/>
          <a:r>
            <a:rPr lang="en-GB" sz="900">
              <a:solidFill>
                <a:sysClr val="windowText" lastClr="000000"/>
              </a:solidFill>
              <a:effectLst/>
              <a:latin typeface="+mn-lt"/>
              <a:ea typeface="+mn-ea"/>
              <a:cs typeface="+mn-cs"/>
            </a:rPr>
            <a:t>6, PC4s with a SSCs with O should be labelled Small Non Domestic Off Peak.</a:t>
          </a:r>
        </a:p>
        <a:p>
          <a:pPr lvl="1"/>
          <a:r>
            <a:rPr lang="en-GB" sz="900">
              <a:solidFill>
                <a:sysClr val="windowText" lastClr="000000"/>
              </a:solidFill>
              <a:effectLst/>
              <a:latin typeface="+mn-lt"/>
              <a:ea typeface="+mn-ea"/>
              <a:cs typeface="+mn-cs"/>
            </a:rPr>
            <a:t>7, Remaining PC4s should be labelled Small Non Domestic Two Rate with the unit as 1 or 2 as detailed.</a:t>
          </a:r>
        </a:p>
        <a:p>
          <a:pPr lvl="1"/>
          <a:r>
            <a:rPr lang="en-GB" sz="900">
              <a:solidFill>
                <a:sysClr val="windowText" lastClr="000000"/>
              </a:solidFill>
              <a:effectLst/>
              <a:latin typeface="+mn-lt"/>
              <a:ea typeface="+mn-ea"/>
              <a:cs typeface="+mn-cs"/>
            </a:rPr>
            <a:t>8, PC5 – 8s, depending on the voltage of connection, they should be labelled; LV Medium Non Domestic, LV Sub Medium Non Domestic or HV Medium Non Domestic with the unit as 1 or 2 as detailed.</a:t>
          </a:r>
        </a:p>
        <a:p>
          <a:r>
            <a:rPr lang="en-GB" sz="900">
              <a:solidFill>
                <a:sysClr val="windowText" lastClr="000000"/>
              </a:solidFill>
              <a:effectLst/>
              <a:latin typeface="+mn-lt"/>
              <a:ea typeface="+mn-ea"/>
              <a:cs typeface="+mn-cs"/>
            </a:rPr>
            <a:t> </a:t>
          </a:r>
        </a:p>
        <a:p>
          <a:r>
            <a:rPr lang="en-GB" sz="900">
              <a:solidFill>
                <a:sysClr val="windowText" lastClr="000000"/>
              </a:solidFill>
              <a:effectLst/>
              <a:latin typeface="+mn-lt"/>
              <a:ea typeface="+mn-ea"/>
              <a:cs typeface="+mn-cs"/>
            </a:rPr>
            <a:t>Common decode:</a:t>
          </a:r>
        </a:p>
        <a:p>
          <a:pPr lvl="1"/>
          <a:r>
            <a:rPr lang="en-GB" sz="900">
              <a:solidFill>
                <a:sysClr val="windowText" lastClr="000000"/>
              </a:solidFill>
              <a:effectLst/>
              <a:latin typeface="+mn-lt"/>
              <a:ea typeface="+mn-ea"/>
              <a:cs typeface="+mn-cs"/>
            </a:rPr>
            <a:t>1: Unit 1 (Day)</a:t>
          </a:r>
        </a:p>
        <a:p>
          <a:pPr lvl="1"/>
          <a:r>
            <a:rPr lang="en-GB" sz="900">
              <a:solidFill>
                <a:sysClr val="windowText" lastClr="000000"/>
              </a:solidFill>
              <a:effectLst/>
              <a:latin typeface="+mn-lt"/>
              <a:ea typeface="+mn-ea"/>
              <a:cs typeface="+mn-cs"/>
            </a:rPr>
            <a:t>2: Unit 2 (Night)</a:t>
          </a:r>
        </a:p>
        <a:p>
          <a:pPr lvl="1"/>
          <a:r>
            <a:rPr lang="en-GB" sz="900">
              <a:solidFill>
                <a:sysClr val="windowText" lastClr="000000"/>
              </a:solidFill>
              <a:effectLst/>
              <a:latin typeface="+mn-lt"/>
              <a:ea typeface="+mn-ea"/>
              <a:cs typeface="+mn-cs"/>
            </a:rPr>
            <a:t>O: Off Peak</a:t>
          </a:r>
        </a:p>
        <a:p>
          <a:pPr lvl="1"/>
          <a:r>
            <a:rPr lang="en-GB" sz="900">
              <a:solidFill>
                <a:sysClr val="windowText" lastClr="000000"/>
              </a:solidFill>
              <a:effectLst/>
              <a:latin typeface="+mn-lt"/>
              <a:ea typeface="+mn-ea"/>
              <a:cs typeface="+mn-cs"/>
            </a:rPr>
            <a:t>G: Generation</a:t>
          </a:r>
        </a:p>
        <a:p>
          <a:pPr lvl="1"/>
          <a:r>
            <a:rPr lang="en-GB" sz="900">
              <a:solidFill>
                <a:sysClr val="windowText" lastClr="000000"/>
              </a:solidFill>
              <a:effectLst/>
              <a:latin typeface="+mn-lt"/>
              <a:ea typeface="+mn-ea"/>
              <a:cs typeface="+mn-cs"/>
            </a:rPr>
            <a:t>U: UMS</a:t>
          </a:r>
        </a:p>
        <a:p>
          <a:pPr lvl="1"/>
          <a:r>
            <a:rPr lang="en-GB" sz="900">
              <a:solidFill>
                <a:sysClr val="windowText" lastClr="000000"/>
              </a:solidFill>
              <a:effectLst/>
              <a:latin typeface="+mn-lt"/>
              <a:ea typeface="+mn-ea"/>
              <a:cs typeface="+mn-cs"/>
            </a:rPr>
            <a:t>Unsupported: WPD South West (SWEB) or South Wales (SWAE) default TPRs applied</a:t>
          </a:r>
        </a:p>
        <a:p>
          <a:pPr lvl="1"/>
          <a:r>
            <a:rPr lang="en-GB" sz="900">
              <a:solidFill>
                <a:sysClr val="windowText" lastClr="000000"/>
              </a:solidFill>
              <a:effectLst/>
              <a:latin typeface="+mn-lt"/>
              <a:ea typeface="+mn-ea"/>
              <a:cs typeface="+mn-cs"/>
            </a:rPr>
            <a:t>EMEB or MIDE only: only exists in those areas (either or both) as delinked.</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9526</xdr:colOff>
      <xdr:row>25</xdr:row>
      <xdr:rowOff>38101</xdr:rowOff>
    </xdr:from>
    <xdr:to>
      <xdr:col>9</xdr:col>
      <xdr:colOff>76201</xdr:colOff>
      <xdr:row>31</xdr:row>
      <xdr:rowOff>152401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71451" y="8696326"/>
          <a:ext cx="8248650" cy="1085850"/>
        </a:xfrm>
        <a:prstGeom prst="rect">
          <a:avLst/>
        </a:prstGeom>
        <a:solidFill>
          <a:srgbClr val="CCFFCC"/>
        </a:solidFill>
        <a:ln/>
      </xdr:spPr>
      <xdr:style>
        <a:lnRef idx="1">
          <a:schemeClr val="accent1"/>
        </a:lnRef>
        <a:fillRef idx="3">
          <a:schemeClr val="accent1"/>
        </a:fillRef>
        <a:effectRef idx="2">
          <a:schemeClr val="accent1"/>
        </a:effectRef>
        <a:fontRef idx="minor">
          <a:schemeClr val="lt1"/>
        </a:fontRef>
      </xdr:style>
      <xdr:txBody>
        <a:bodyPr vertOverflow="clip" horzOverflow="clip" wrap="square" rtlCol="0" anchor="t"/>
        <a:lstStyle/>
        <a:p>
          <a:r>
            <a:rPr lang="en-GB" sz="1100">
              <a:solidFill>
                <a:sysClr val="windowText" lastClr="000000"/>
              </a:solidFill>
            </a:rPr>
            <a:t>Note:</a:t>
          </a:r>
        </a:p>
        <a:p>
          <a:r>
            <a:rPr lang="en-GB" sz="1100" i="1">
              <a:solidFill>
                <a:schemeClr val="dk1"/>
              </a:solidFill>
              <a:effectLst/>
              <a:latin typeface="+mn-lt"/>
              <a:ea typeface="+mn-ea"/>
              <a:cs typeface="+mn-cs"/>
            </a:rPr>
            <a:t>For the purpose of forecasting the excess capacity charge, the input in this calculator uses the average daily excess capacity as this reduces the calculators complexity, however as per the Use of System Charging Statement, the exceeded portion of the capacity will be charged at the  excess capacity charge p/kVA/day rate, based on the difference between the MIC/MEC and the actual capacity used.  This will be charged for the full duration of the month in which the breach occurs.”</a:t>
          </a:r>
          <a:endParaRPr lang="en-GB" sz="1100">
            <a:solidFill>
              <a:schemeClr val="dk1"/>
            </a:solidFill>
            <a:effectLst/>
            <a:latin typeface="+mn-lt"/>
            <a:ea typeface="+mn-ea"/>
            <a:cs typeface="+mn-cs"/>
          </a:endParaRPr>
        </a:p>
        <a:p>
          <a:endParaRPr lang="en-GB"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EN%20Ltd/CDCM%20-%20Statement%20of%20Charges/2019/HARL/2018s%20CDCM%20for%20editing/SWEB%20-%20Schedule%20of%20charges%20and%20other%20tables%20-%202019%20V.0.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verview"/>
      <sheetName val="Annex 1 LV and HV charges"/>
      <sheetName val="Annex 2 EHV charges"/>
      <sheetName val="Annex 2a Import"/>
      <sheetName val="Annex 2b Export"/>
      <sheetName val="Annex 3 Preserved charges"/>
      <sheetName val="Annex 4 LDNO charges"/>
      <sheetName val="Annex 5 LLFs"/>
      <sheetName val="Annex 6 new or amended EHV"/>
      <sheetName val="Nodal prices"/>
      <sheetName val="SSC TPR unit rate lookup"/>
      <sheetName val="Charge Calculator"/>
    </sheetNames>
    <sheetDataSet>
      <sheetData sheetId="0" refreshError="1"/>
      <sheetData sheetId="1" refreshError="1">
        <row r="1">
          <cell r="A1" t="str">
            <v>Back to Overview</v>
          </cell>
        </row>
        <row r="13">
          <cell r="D13" t="str">
            <v>Unit charge 1 (NHH)
or red/black charge (HH)
p/kWh</v>
          </cell>
          <cell r="E13" t="str">
            <v>Unit charge 2 (NHH)
or amber/yellow charge (HH)
p/kWh</v>
          </cell>
          <cell r="F13" t="str">
            <v>Green charge(HH)
p/kWh</v>
          </cell>
          <cell r="G13" t="str">
            <v>Fixed charge p/MPAN/day</v>
          </cell>
          <cell r="H13" t="str">
            <v>Capacity charge p/kVA/day</v>
          </cell>
          <cell r="I13" t="str">
            <v>Exceeded capacity charge
p/kVA/day</v>
          </cell>
          <cell r="J13" t="str">
            <v>Reactive power charge
p/kVArh</v>
          </cell>
        </row>
      </sheetData>
      <sheetData sheetId="2" refreshError="1">
        <row r="10">
          <cell r="G10" t="str">
            <v>Name</v>
          </cell>
          <cell r="H10" t="str">
            <v>Import
Super Red
unit charge
(p/kWh)</v>
          </cell>
          <cell r="I10" t="str">
            <v>Import
fixed charge
(p/day)</v>
          </cell>
          <cell r="J10" t="str">
            <v>Import
capacity charge
(p/kVA/day)</v>
          </cell>
          <cell r="K10" t="str">
            <v>Import
exceeded capacity charge
(p/kVA/day)</v>
          </cell>
          <cell r="L10" t="str">
            <v>Export
Super Red
unit charge
(p/kWh)</v>
          </cell>
          <cell r="M10" t="str">
            <v>Export
fixed charge
(p/day)</v>
          </cell>
          <cell r="N10" t="str">
            <v>Export
capacity charge
(p/kVA/day)</v>
          </cell>
          <cell r="O10" t="str">
            <v>Export
exceeded capacity charge
(p/kVA/day)</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25"/>
  <sheetViews>
    <sheetView showGridLines="0" tabSelected="1" zoomScale="80" zoomScaleNormal="80" zoomScaleSheetLayoutView="100" workbookViewId="0">
      <selection activeCell="A9" sqref="A9"/>
    </sheetView>
  </sheetViews>
  <sheetFormatPr defaultRowHeight="12.75" x14ac:dyDescent="0.2"/>
  <cols>
    <col min="1" max="1" width="54.7109375" customWidth="1"/>
    <col min="2" max="2" width="45.7109375" bestFit="1" customWidth="1"/>
    <col min="3" max="3" width="28" customWidth="1"/>
    <col min="4" max="4" width="18.140625" customWidth="1"/>
    <col min="5" max="5" width="21.5703125" customWidth="1"/>
  </cols>
  <sheetData>
    <row r="1" spans="1:9" x14ac:dyDescent="0.2">
      <c r="A1" s="24"/>
      <c r="B1" s="24"/>
      <c r="C1" s="24"/>
      <c r="D1" s="24"/>
      <c r="E1" s="24"/>
    </row>
    <row r="2" spans="1:9" ht="16.5" x14ac:dyDescent="0.2">
      <c r="A2" s="39" t="s">
        <v>304</v>
      </c>
      <c r="B2" s="38"/>
      <c r="C2" s="38"/>
      <c r="D2" s="38"/>
      <c r="E2" s="38"/>
    </row>
    <row r="3" spans="1:9" ht="15" x14ac:dyDescent="0.2">
      <c r="A3" s="74"/>
      <c r="B3" s="77" t="s">
        <v>401</v>
      </c>
      <c r="C3" s="77" t="s">
        <v>402</v>
      </c>
      <c r="D3" s="77" t="s">
        <v>25</v>
      </c>
      <c r="E3" s="77" t="s">
        <v>24</v>
      </c>
    </row>
    <row r="4" spans="1:9" ht="30" x14ac:dyDescent="0.2">
      <c r="A4" s="78" t="s">
        <v>403</v>
      </c>
      <c r="B4" s="76" t="s">
        <v>528</v>
      </c>
      <c r="C4" s="76" t="s">
        <v>549</v>
      </c>
      <c r="D4" s="76" t="s">
        <v>550</v>
      </c>
      <c r="E4" s="76" t="s">
        <v>399</v>
      </c>
    </row>
    <row r="5" spans="1:9" x14ac:dyDescent="0.2">
      <c r="A5" s="38"/>
      <c r="B5" s="38"/>
      <c r="C5" s="38"/>
      <c r="D5" s="38"/>
      <c r="E5" s="38"/>
    </row>
    <row r="6" spans="1:9" ht="16.5" x14ac:dyDescent="0.2">
      <c r="A6" s="39" t="s">
        <v>18</v>
      </c>
      <c r="B6" s="38"/>
      <c r="C6" s="38"/>
      <c r="D6" s="38"/>
      <c r="E6" s="38"/>
    </row>
    <row r="7" spans="1:9" ht="15" x14ac:dyDescent="0.2">
      <c r="A7" s="40" t="s">
        <v>19</v>
      </c>
      <c r="B7" s="203" t="s">
        <v>20</v>
      </c>
      <c r="C7" s="203"/>
      <c r="D7" s="203"/>
      <c r="E7" s="203"/>
    </row>
    <row r="8" spans="1:9" ht="30" customHeight="1" x14ac:dyDescent="0.2">
      <c r="A8" s="43" t="s">
        <v>295</v>
      </c>
      <c r="B8" s="206" t="s">
        <v>22</v>
      </c>
      <c r="C8" s="206"/>
      <c r="D8" s="206"/>
      <c r="E8" s="206"/>
    </row>
    <row r="9" spans="1:9" ht="30" customHeight="1" x14ac:dyDescent="0.2">
      <c r="A9" s="43" t="s">
        <v>296</v>
      </c>
      <c r="B9" s="206" t="s">
        <v>535</v>
      </c>
      <c r="C9" s="206"/>
      <c r="D9" s="206"/>
      <c r="E9" s="206"/>
    </row>
    <row r="10" spans="1:9" ht="30" customHeight="1" x14ac:dyDescent="0.2">
      <c r="A10" s="43" t="s">
        <v>297</v>
      </c>
      <c r="B10" s="206" t="s">
        <v>23</v>
      </c>
      <c r="C10" s="206"/>
      <c r="D10" s="206"/>
      <c r="E10" s="206"/>
    </row>
    <row r="11" spans="1:9" ht="61.5" customHeight="1" x14ac:dyDescent="0.2">
      <c r="A11" s="43" t="s">
        <v>298</v>
      </c>
      <c r="B11" s="206" t="s">
        <v>536</v>
      </c>
      <c r="C11" s="206"/>
      <c r="D11" s="206"/>
      <c r="E11" s="206"/>
      <c r="F11" s="202" t="s">
        <v>293</v>
      </c>
      <c r="G11" s="202"/>
      <c r="H11" s="202"/>
      <c r="I11" s="202"/>
    </row>
    <row r="12" spans="1:9" ht="87" customHeight="1" x14ac:dyDescent="0.2">
      <c r="A12" s="43" t="s">
        <v>32</v>
      </c>
      <c r="B12" s="207" t="s">
        <v>540</v>
      </c>
      <c r="C12" s="207"/>
      <c r="D12" s="207"/>
      <c r="E12" s="207"/>
    </row>
    <row r="13" spans="1:9" ht="33.75" customHeight="1" x14ac:dyDescent="0.2">
      <c r="A13" s="43" t="s">
        <v>294</v>
      </c>
      <c r="B13" s="206" t="s">
        <v>537</v>
      </c>
      <c r="C13" s="206"/>
      <c r="D13" s="206"/>
      <c r="E13" s="206"/>
    </row>
    <row r="14" spans="1:9" ht="29.25" customHeight="1" x14ac:dyDescent="0.2">
      <c r="A14" s="43" t="s">
        <v>273</v>
      </c>
      <c r="B14" s="206" t="s">
        <v>386</v>
      </c>
      <c r="C14" s="206"/>
      <c r="D14" s="206"/>
      <c r="E14" s="206"/>
    </row>
    <row r="15" spans="1:9" ht="30" customHeight="1" x14ac:dyDescent="0.2">
      <c r="A15" s="43" t="s">
        <v>268</v>
      </c>
      <c r="B15" s="206" t="s">
        <v>269</v>
      </c>
      <c r="C15" s="206"/>
      <c r="D15" s="206"/>
      <c r="E15" s="206"/>
    </row>
    <row r="16" spans="1:9" ht="14.25" customHeight="1" x14ac:dyDescent="0.2">
      <c r="A16" s="43" t="s">
        <v>387</v>
      </c>
      <c r="B16" s="206" t="s">
        <v>388</v>
      </c>
      <c r="C16" s="206"/>
      <c r="D16" s="206"/>
      <c r="E16" s="206"/>
    </row>
    <row r="17" spans="1:6" x14ac:dyDescent="0.2">
      <c r="A17" s="38"/>
      <c r="B17" s="74"/>
      <c r="C17" s="74"/>
      <c r="D17" s="74"/>
      <c r="E17" s="74"/>
    </row>
    <row r="18" spans="1:6" ht="15" x14ac:dyDescent="0.2">
      <c r="A18" s="41" t="s">
        <v>30</v>
      </c>
      <c r="B18" s="74"/>
      <c r="C18" s="74"/>
      <c r="D18" s="74"/>
      <c r="E18" s="74"/>
    </row>
    <row r="19" spans="1:6" ht="15" x14ac:dyDescent="0.2">
      <c r="A19" s="40"/>
      <c r="B19" s="203"/>
      <c r="C19" s="203"/>
      <c r="D19" s="203"/>
      <c r="E19" s="203"/>
    </row>
    <row r="20" spans="1:6" x14ac:dyDescent="0.2">
      <c r="A20" s="204" t="s">
        <v>327</v>
      </c>
      <c r="B20" s="205"/>
      <c r="C20" s="205"/>
      <c r="D20" s="205"/>
      <c r="E20" s="205"/>
    </row>
    <row r="21" spans="1:6" x14ac:dyDescent="0.2">
      <c r="A21" s="38"/>
      <c r="B21" s="38"/>
      <c r="C21" s="38"/>
      <c r="D21" s="38"/>
      <c r="E21" s="38"/>
    </row>
    <row r="22" spans="1:6" ht="15" x14ac:dyDescent="0.2">
      <c r="A22" s="75" t="s">
        <v>31</v>
      </c>
      <c r="B22" s="74"/>
      <c r="C22" s="74"/>
      <c r="D22" s="74"/>
      <c r="E22" s="74"/>
      <c r="F22" s="57"/>
    </row>
    <row r="23" spans="1:6" ht="15" x14ac:dyDescent="0.2">
      <c r="A23" s="40"/>
      <c r="B23" s="201"/>
      <c r="C23" s="201"/>
      <c r="D23" s="201"/>
      <c r="E23" s="201"/>
      <c r="F23" s="201"/>
    </row>
    <row r="24" spans="1:6" ht="27.75" customHeight="1" x14ac:dyDescent="0.2">
      <c r="A24" s="199" t="s">
        <v>299</v>
      </c>
      <c r="B24" s="200"/>
      <c r="C24" s="200"/>
      <c r="D24" s="200"/>
      <c r="E24" s="200"/>
      <c r="F24" s="57"/>
    </row>
    <row r="25" spans="1:6" ht="29.25" customHeight="1" x14ac:dyDescent="0.2">
      <c r="A25" s="198" t="s">
        <v>400</v>
      </c>
      <c r="B25" s="198"/>
      <c r="C25" s="198"/>
      <c r="D25" s="198"/>
      <c r="E25" s="198"/>
      <c r="F25" s="57"/>
    </row>
  </sheetData>
  <customSheetViews>
    <customSheetView guid="{5032A364-B81A-48DA-88DA-AB3B86B47EE9}">
      <selection activeCell="A12" sqref="A12"/>
      <pageMargins left="0.7" right="0.7" top="0.75" bottom="0.75" header="0.3" footer="0.3"/>
    </customSheetView>
  </customSheetViews>
  <mergeCells count="16">
    <mergeCell ref="B7:E7"/>
    <mergeCell ref="B8:E8"/>
    <mergeCell ref="B9:E9"/>
    <mergeCell ref="B10:E10"/>
    <mergeCell ref="B11:E11"/>
    <mergeCell ref="A25:E25"/>
    <mergeCell ref="A24:E24"/>
    <mergeCell ref="B23:F23"/>
    <mergeCell ref="F11:I11"/>
    <mergeCell ref="B19:E19"/>
    <mergeCell ref="A20:E20"/>
    <mergeCell ref="B15:E15"/>
    <mergeCell ref="B14:E14"/>
    <mergeCell ref="B13:E13"/>
    <mergeCell ref="B16:E16"/>
    <mergeCell ref="B12:E12"/>
  </mergeCells>
  <hyperlinks>
    <hyperlink ref="A8" location="'Annex 1 LV and HV charges'!A1" display="Annex 1 LV and HV charges" xr:uid="{00000000-0004-0000-0000-000000000000}"/>
    <hyperlink ref="A9" location="'Annex 2 EHV charges'!A1" display="Annex 2 EHV charges" xr:uid="{00000000-0004-0000-0000-000001000000}"/>
    <hyperlink ref="A10" location="'Annex 3 Preserved charges'!A1" display="Annex 3 Preserved charges" xr:uid="{00000000-0004-0000-0000-000002000000}"/>
    <hyperlink ref="A11" location="'Annex 4 LDNO charges'!A1" display="Annex 4 LDNO charges" xr:uid="{00000000-0004-0000-0000-000003000000}"/>
    <hyperlink ref="A12" location="'Annex 5 LLFs'!A1" display="Annex 5 LLFs" xr:uid="{00000000-0004-0000-0000-000004000000}"/>
    <hyperlink ref="A14" location="'Nodal prices'!A1" display="Nodal prices" xr:uid="{00000000-0004-0000-0000-000005000000}"/>
    <hyperlink ref="A13" location="'Annex 6 New Designated EHV Prop'!A1" display="Annex 6 new Designated EHV Properties" xr:uid="{00000000-0004-0000-0000-000006000000}"/>
    <hyperlink ref="A15" location="'SSC TPR unit rate lookup'!A1" display="SSC TPR to unit rate lookup table" xr:uid="{00000000-0004-0000-0000-000007000000}"/>
    <hyperlink ref="A16" location="'Charge Calculator'!A1" display="Charge calculator" xr:uid="{00000000-0004-0000-0000-000008000000}"/>
  </hyperlinks>
  <pageMargins left="0.70866141732283472" right="0.70866141732283472" top="0.74803149606299213" bottom="0.74803149606299213" header="0.31496062992125984" footer="0.31496062992125984"/>
  <pageSetup paperSize="9" scale="6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N45"/>
  <sheetViews>
    <sheetView zoomScale="70" zoomScaleNormal="70" zoomScaleSheetLayoutView="80" workbookViewId="0"/>
  </sheetViews>
  <sheetFormatPr defaultRowHeight="27.75" customHeight="1" x14ac:dyDescent="0.2"/>
  <cols>
    <col min="1" max="1" width="49" style="2" bestFit="1" customWidth="1"/>
    <col min="2" max="2" width="17.5703125" style="3" customWidth="1"/>
    <col min="3" max="3" width="6.85546875" style="2" customWidth="1"/>
    <col min="4" max="4" width="13" style="2" customWidth="1"/>
    <col min="5" max="5" width="16.140625" style="3" customWidth="1"/>
    <col min="6" max="7" width="14.5703125" style="3" customWidth="1"/>
    <col min="8" max="8" width="14.85546875" style="9" customWidth="1"/>
    <col min="9" max="9" width="17.42578125" style="9" bestFit="1" customWidth="1"/>
    <col min="10" max="10" width="14.85546875" style="5" customWidth="1"/>
    <col min="11" max="11" width="14.5703125" style="6" customWidth="1"/>
    <col min="12" max="12" width="1.42578125" style="4" customWidth="1"/>
    <col min="13" max="13" width="15.5703125" style="4" customWidth="1"/>
    <col min="14" max="19" width="15.5703125" style="2" customWidth="1"/>
    <col min="20" max="16384" width="9.140625" style="2"/>
  </cols>
  <sheetData>
    <row r="1" spans="1:14" ht="27.75" customHeight="1" x14ac:dyDescent="0.2">
      <c r="A1" s="15" t="s">
        <v>21</v>
      </c>
      <c r="C1" s="3"/>
      <c r="D1" s="3"/>
    </row>
    <row r="2" spans="1:14" ht="27" customHeight="1" x14ac:dyDescent="0.2">
      <c r="A2" s="208" t="str">
        <f>Overview!B4&amp; " - Effective from "&amp;TEXT(Overview!D4,"D MMMM YYYY")&amp;" - "&amp;Overview!E4&amp;" LV and HV charges"</f>
        <v>Harlaxton Energy Networks Limited - GSP_L - Effective from 1st April 2021 - Final LV and HV charges</v>
      </c>
      <c r="B2" s="208"/>
      <c r="C2" s="208"/>
      <c r="D2" s="208"/>
      <c r="E2" s="208"/>
      <c r="F2" s="208"/>
      <c r="G2" s="208"/>
      <c r="H2" s="208"/>
      <c r="I2" s="208"/>
      <c r="J2" s="208"/>
      <c r="K2" s="208"/>
    </row>
    <row r="3" spans="1:14" s="44" customFormat="1" ht="15" customHeight="1" x14ac:dyDescent="0.2">
      <c r="A3" s="45"/>
      <c r="B3" s="45"/>
      <c r="C3" s="45"/>
      <c r="D3" s="45"/>
      <c r="E3" s="45"/>
      <c r="F3" s="45"/>
      <c r="G3" s="45"/>
      <c r="H3" s="45"/>
      <c r="I3" s="45"/>
      <c r="J3" s="45"/>
      <c r="K3" s="45"/>
      <c r="L3" s="32"/>
      <c r="M3" s="32"/>
    </row>
    <row r="4" spans="1:14" ht="18" customHeight="1" x14ac:dyDescent="0.2">
      <c r="A4" s="214" t="s">
        <v>317</v>
      </c>
      <c r="B4" s="215"/>
      <c r="C4" s="215"/>
      <c r="D4" s="215"/>
      <c r="E4" s="216"/>
      <c r="F4" s="45"/>
      <c r="G4" s="214" t="s">
        <v>316</v>
      </c>
      <c r="H4" s="215"/>
      <c r="I4" s="215"/>
      <c r="J4" s="215"/>
      <c r="K4" s="216"/>
    </row>
    <row r="5" spans="1:14" ht="25.5" x14ac:dyDescent="0.2">
      <c r="A5" s="93" t="s">
        <v>14</v>
      </c>
      <c r="B5" s="94" t="s">
        <v>310</v>
      </c>
      <c r="C5" s="209" t="s">
        <v>311</v>
      </c>
      <c r="D5" s="210"/>
      <c r="E5" s="95" t="s">
        <v>312</v>
      </c>
      <c r="F5" s="45"/>
      <c r="G5" s="211"/>
      <c r="H5" s="212"/>
      <c r="I5" s="96" t="s">
        <v>314</v>
      </c>
      <c r="J5" s="97" t="s">
        <v>315</v>
      </c>
      <c r="K5" s="95" t="s">
        <v>312</v>
      </c>
      <c r="L5" s="45"/>
      <c r="N5" s="4"/>
    </row>
    <row r="6" spans="1:14" ht="43.5" customHeight="1" x14ac:dyDescent="0.2">
      <c r="A6" s="51" t="s">
        <v>336</v>
      </c>
      <c r="B6" s="123" t="s">
        <v>507</v>
      </c>
      <c r="C6" s="217" t="s">
        <v>508</v>
      </c>
      <c r="D6" s="217"/>
      <c r="E6" s="124" t="s">
        <v>509</v>
      </c>
      <c r="F6" s="45"/>
      <c r="G6" s="213" t="s">
        <v>504</v>
      </c>
      <c r="H6" s="213"/>
      <c r="I6" s="123" t="s">
        <v>512</v>
      </c>
      <c r="J6" s="125" t="s">
        <v>508</v>
      </c>
      <c r="K6" s="125" t="s">
        <v>509</v>
      </c>
      <c r="L6" s="45"/>
      <c r="N6" s="4"/>
    </row>
    <row r="7" spans="1:14" ht="43.5" customHeight="1" x14ac:dyDescent="0.2">
      <c r="A7" s="51" t="s">
        <v>337</v>
      </c>
      <c r="B7" s="126"/>
      <c r="C7" s="217" t="s">
        <v>510</v>
      </c>
      <c r="D7" s="217"/>
      <c r="E7" s="125" t="s">
        <v>511</v>
      </c>
      <c r="F7" s="45"/>
      <c r="G7" s="213" t="s">
        <v>505</v>
      </c>
      <c r="H7" s="213"/>
      <c r="I7" s="126"/>
      <c r="J7" s="125" t="s">
        <v>513</v>
      </c>
      <c r="K7" s="125" t="s">
        <v>509</v>
      </c>
      <c r="L7" s="45"/>
      <c r="N7" s="4"/>
    </row>
    <row r="8" spans="1:14" ht="25.5" x14ac:dyDescent="0.2">
      <c r="A8" s="98" t="s">
        <v>15</v>
      </c>
      <c r="B8" s="218" t="s">
        <v>16</v>
      </c>
      <c r="C8" s="218"/>
      <c r="D8" s="218"/>
      <c r="E8" s="218"/>
      <c r="F8" s="45"/>
      <c r="G8" s="213" t="s">
        <v>337</v>
      </c>
      <c r="H8" s="213"/>
      <c r="I8" s="126"/>
      <c r="J8" s="125" t="s">
        <v>510</v>
      </c>
      <c r="K8" s="125" t="s">
        <v>511</v>
      </c>
      <c r="L8" s="45"/>
      <c r="N8" s="4"/>
    </row>
    <row r="9" spans="1:14" s="44" customFormat="1" ht="18" customHeight="1" x14ac:dyDescent="0.2">
      <c r="A9" s="99"/>
      <c r="B9" s="99"/>
      <c r="C9" s="222"/>
      <c r="D9" s="222"/>
      <c r="E9" s="99"/>
      <c r="F9" s="45"/>
      <c r="G9" s="224" t="s">
        <v>15</v>
      </c>
      <c r="H9" s="224"/>
      <c r="I9" s="225" t="s">
        <v>16</v>
      </c>
      <c r="J9" s="226"/>
      <c r="K9" s="227"/>
      <c r="L9" s="45"/>
      <c r="M9" s="32"/>
      <c r="N9" s="32"/>
    </row>
    <row r="10" spans="1:14" s="44" customFormat="1" ht="18" x14ac:dyDescent="0.2">
      <c r="A10" s="52"/>
      <c r="B10" s="223"/>
      <c r="C10" s="223"/>
      <c r="D10" s="223"/>
      <c r="E10" s="223"/>
      <c r="F10" s="45"/>
      <c r="G10" s="219"/>
      <c r="H10" s="219"/>
      <c r="I10" s="53"/>
      <c r="J10" s="53"/>
      <c r="K10" s="53"/>
      <c r="L10" s="45"/>
      <c r="M10" s="32"/>
      <c r="N10" s="32"/>
    </row>
    <row r="11" spans="1:14" s="44" customFormat="1" ht="18" x14ac:dyDescent="0.2">
      <c r="A11" s="45"/>
      <c r="B11" s="45"/>
      <c r="C11" s="45"/>
      <c r="D11" s="45"/>
      <c r="E11" s="45"/>
      <c r="F11" s="45"/>
      <c r="G11" s="221"/>
      <c r="H11" s="221"/>
      <c r="I11" s="220"/>
      <c r="J11" s="220"/>
      <c r="K11" s="220"/>
      <c r="L11" s="32"/>
      <c r="M11" s="32"/>
    </row>
    <row r="12" spans="1:14" s="44" customFormat="1" ht="18" x14ac:dyDescent="0.2">
      <c r="A12" s="45"/>
      <c r="B12" s="45"/>
      <c r="C12" s="45"/>
      <c r="D12" s="45"/>
      <c r="E12" s="45"/>
      <c r="F12" s="45"/>
      <c r="G12" s="45"/>
      <c r="H12" s="45"/>
      <c r="I12" s="45"/>
      <c r="J12" s="45"/>
      <c r="K12" s="45"/>
      <c r="L12" s="32"/>
      <c r="M12" s="32"/>
    </row>
    <row r="13" spans="1:14" ht="63.75" customHeight="1" x14ac:dyDescent="0.2">
      <c r="A13" s="26" t="s">
        <v>520</v>
      </c>
      <c r="B13" s="174" t="s">
        <v>26</v>
      </c>
      <c r="C13" s="174" t="s">
        <v>27</v>
      </c>
      <c r="D13" s="81" t="s">
        <v>551</v>
      </c>
      <c r="E13" s="81" t="s">
        <v>552</v>
      </c>
      <c r="F13" s="81" t="s">
        <v>553</v>
      </c>
      <c r="G13" s="174" t="s">
        <v>28</v>
      </c>
      <c r="H13" s="174" t="s">
        <v>29</v>
      </c>
      <c r="I13" s="26" t="s">
        <v>538</v>
      </c>
      <c r="J13" s="174" t="s">
        <v>274</v>
      </c>
      <c r="K13" s="174" t="s">
        <v>2</v>
      </c>
    </row>
    <row r="14" spans="1:14" ht="45" x14ac:dyDescent="0.2">
      <c r="A14" s="18" t="s">
        <v>554</v>
      </c>
      <c r="B14" s="62" t="s">
        <v>555</v>
      </c>
      <c r="C14" s="62" t="s">
        <v>556</v>
      </c>
      <c r="D14" s="132">
        <v>15.692</v>
      </c>
      <c r="E14" s="133">
        <v>2.081</v>
      </c>
      <c r="F14" s="134">
        <v>1.4410000000000001</v>
      </c>
      <c r="G14" s="129">
        <v>5.5</v>
      </c>
      <c r="H14" s="130"/>
      <c r="I14" s="130"/>
      <c r="J14" s="128"/>
      <c r="K14" s="31"/>
      <c r="L14" s="2"/>
      <c r="M14" s="2"/>
    </row>
    <row r="15" spans="1:14" ht="31.5" customHeight="1" x14ac:dyDescent="0.2">
      <c r="A15" s="18" t="s">
        <v>557</v>
      </c>
      <c r="B15" s="31" t="s">
        <v>539</v>
      </c>
      <c r="C15" s="31">
        <v>2</v>
      </c>
      <c r="D15" s="132">
        <v>15.692</v>
      </c>
      <c r="E15" s="133">
        <v>2.081</v>
      </c>
      <c r="F15" s="134">
        <v>1.4410000000000001</v>
      </c>
      <c r="G15" s="130"/>
      <c r="H15" s="130"/>
      <c r="I15" s="130"/>
      <c r="J15" s="128"/>
      <c r="K15" s="31"/>
      <c r="L15" s="2"/>
      <c r="M15" s="2"/>
    </row>
    <row r="16" spans="1:14" ht="98.25" customHeight="1" x14ac:dyDescent="0.2">
      <c r="A16" s="18" t="s">
        <v>558</v>
      </c>
      <c r="B16" s="105" t="s">
        <v>668</v>
      </c>
      <c r="C16" s="105" t="s">
        <v>559</v>
      </c>
      <c r="D16" s="132">
        <v>14.039</v>
      </c>
      <c r="E16" s="133">
        <v>1.998</v>
      </c>
      <c r="F16" s="134">
        <v>1.431</v>
      </c>
      <c r="G16" s="129">
        <v>9.85</v>
      </c>
      <c r="H16" s="130"/>
      <c r="I16" s="130"/>
      <c r="J16" s="128"/>
      <c r="K16" s="31"/>
      <c r="L16" s="2"/>
      <c r="M16" s="2"/>
    </row>
    <row r="17" spans="1:13" ht="31.5" customHeight="1" x14ac:dyDescent="0.2">
      <c r="A17" s="18" t="s">
        <v>560</v>
      </c>
      <c r="B17" s="31" t="s">
        <v>539</v>
      </c>
      <c r="C17" s="31">
        <v>4</v>
      </c>
      <c r="D17" s="132">
        <v>14.039</v>
      </c>
      <c r="E17" s="133">
        <v>1.998</v>
      </c>
      <c r="F17" s="134">
        <v>1.431</v>
      </c>
      <c r="G17" s="130"/>
      <c r="H17" s="130"/>
      <c r="I17" s="130"/>
      <c r="J17" s="128"/>
      <c r="K17" s="31"/>
      <c r="L17" s="2"/>
      <c r="M17" s="2"/>
    </row>
    <row r="18" spans="1:13" ht="31.5" customHeight="1" x14ac:dyDescent="0.2">
      <c r="A18" s="18" t="s">
        <v>561</v>
      </c>
      <c r="B18" s="300" t="s">
        <v>562</v>
      </c>
      <c r="C18" s="31">
        <v>0</v>
      </c>
      <c r="D18" s="132">
        <v>9.5020000000000007</v>
      </c>
      <c r="E18" s="133">
        <v>1.728</v>
      </c>
      <c r="F18" s="134">
        <v>1.399</v>
      </c>
      <c r="G18" s="129">
        <v>13.44</v>
      </c>
      <c r="H18" s="129">
        <v>3.87</v>
      </c>
      <c r="I18" s="131">
        <v>8.32</v>
      </c>
      <c r="J18" s="127">
        <v>0.11700000000000001</v>
      </c>
      <c r="K18" s="31"/>
      <c r="L18" s="2"/>
      <c r="M18" s="2"/>
    </row>
    <row r="19" spans="1:13" ht="31.5" customHeight="1" x14ac:dyDescent="0.2">
      <c r="A19" s="18" t="s">
        <v>563</v>
      </c>
      <c r="B19" s="300" t="s">
        <v>564</v>
      </c>
      <c r="C19" s="31">
        <v>0</v>
      </c>
      <c r="D19" s="132">
        <v>7.7169999999999996</v>
      </c>
      <c r="E19" s="133">
        <v>1.5840000000000001</v>
      </c>
      <c r="F19" s="134">
        <v>1.38</v>
      </c>
      <c r="G19" s="129">
        <v>10.54</v>
      </c>
      <c r="H19" s="129">
        <v>3.52</v>
      </c>
      <c r="I19" s="131">
        <v>6.88</v>
      </c>
      <c r="J19" s="127">
        <v>0.08</v>
      </c>
      <c r="K19" s="31"/>
      <c r="L19" s="2"/>
      <c r="M19" s="2"/>
    </row>
    <row r="20" spans="1:13" ht="31.5" customHeight="1" x14ac:dyDescent="0.2">
      <c r="A20" s="18" t="s">
        <v>565</v>
      </c>
      <c r="B20" s="300" t="s">
        <v>534</v>
      </c>
      <c r="C20" s="31">
        <v>0</v>
      </c>
      <c r="D20" s="132">
        <v>6.0839999999999996</v>
      </c>
      <c r="E20" s="133">
        <v>1.484</v>
      </c>
      <c r="F20" s="134">
        <v>1.3680000000000001</v>
      </c>
      <c r="G20" s="129">
        <v>95.3</v>
      </c>
      <c r="H20" s="129">
        <v>2.95</v>
      </c>
      <c r="I20" s="131">
        <v>6.74</v>
      </c>
      <c r="J20" s="127">
        <v>5.3999999999999999E-2</v>
      </c>
      <c r="K20" s="31"/>
      <c r="L20" s="2"/>
      <c r="M20" s="2"/>
    </row>
    <row r="21" spans="1:13" ht="83.25" customHeight="1" x14ac:dyDescent="0.2">
      <c r="A21" s="18" t="s">
        <v>566</v>
      </c>
      <c r="B21" s="31" t="s">
        <v>567</v>
      </c>
      <c r="C21" s="31" t="s">
        <v>568</v>
      </c>
      <c r="D21" s="135">
        <v>31.731999999999999</v>
      </c>
      <c r="E21" s="136">
        <v>3.31</v>
      </c>
      <c r="F21" s="134">
        <v>2.3650000000000002</v>
      </c>
      <c r="G21" s="130"/>
      <c r="H21" s="130"/>
      <c r="I21" s="130"/>
      <c r="J21" s="128"/>
      <c r="K21" s="31"/>
      <c r="L21" s="2"/>
      <c r="M21" s="2"/>
    </row>
    <row r="22" spans="1:13" ht="42" customHeight="1" x14ac:dyDescent="0.2">
      <c r="A22" s="18" t="s">
        <v>569</v>
      </c>
      <c r="B22" s="31" t="s">
        <v>570</v>
      </c>
      <c r="C22" s="105">
        <v>0</v>
      </c>
      <c r="D22" s="132">
        <v>-8.4269999999999996</v>
      </c>
      <c r="E22" s="133">
        <v>-0.42699999999999999</v>
      </c>
      <c r="F22" s="134">
        <v>-5.0999999999999997E-2</v>
      </c>
      <c r="G22" s="129">
        <v>0</v>
      </c>
      <c r="H22" s="130"/>
      <c r="I22" s="130"/>
      <c r="J22" s="128"/>
      <c r="K22" s="31"/>
      <c r="L22" s="2"/>
      <c r="M22" s="2"/>
    </row>
    <row r="23" spans="1:13" ht="31.5" customHeight="1" x14ac:dyDescent="0.2">
      <c r="A23" s="18" t="s">
        <v>571</v>
      </c>
      <c r="B23" s="300" t="s">
        <v>572</v>
      </c>
      <c r="C23" s="31">
        <v>0</v>
      </c>
      <c r="D23" s="132">
        <v>-7.6680000000000001</v>
      </c>
      <c r="E23" s="133">
        <v>-0.36499999999999999</v>
      </c>
      <c r="F23" s="134">
        <v>-4.2999999999999997E-2</v>
      </c>
      <c r="G23" s="129">
        <v>0</v>
      </c>
      <c r="H23" s="130"/>
      <c r="I23" s="130"/>
      <c r="J23" s="128"/>
      <c r="K23" s="31"/>
      <c r="L23" s="2"/>
      <c r="M23" s="2"/>
    </row>
    <row r="24" spans="1:13" ht="54.75" customHeight="1" x14ac:dyDescent="0.2">
      <c r="A24" s="18" t="s">
        <v>573</v>
      </c>
      <c r="B24" s="31" t="s">
        <v>670</v>
      </c>
      <c r="C24" s="31">
        <v>0</v>
      </c>
      <c r="D24" s="132">
        <v>0</v>
      </c>
      <c r="E24" s="133">
        <v>0</v>
      </c>
      <c r="F24" s="134">
        <v>0</v>
      </c>
      <c r="G24" s="129">
        <v>0</v>
      </c>
      <c r="H24" s="129">
        <v>0.08</v>
      </c>
      <c r="I24" s="130"/>
      <c r="J24" s="127">
        <v>0.13</v>
      </c>
      <c r="K24" s="31"/>
      <c r="L24" s="2"/>
      <c r="M24" s="2"/>
    </row>
    <row r="25" spans="1:13" ht="31.5" customHeight="1" x14ac:dyDescent="0.2">
      <c r="A25" s="18" t="s">
        <v>574</v>
      </c>
      <c r="B25" s="31" t="s">
        <v>539</v>
      </c>
      <c r="C25" s="31">
        <v>0</v>
      </c>
      <c r="D25" s="132">
        <v>0</v>
      </c>
      <c r="E25" s="133">
        <v>0</v>
      </c>
      <c r="F25" s="134">
        <v>0</v>
      </c>
      <c r="G25" s="129">
        <v>0</v>
      </c>
      <c r="H25" s="129">
        <v>0.08</v>
      </c>
      <c r="I25" s="130"/>
      <c r="J25" s="128"/>
      <c r="K25" s="31"/>
      <c r="L25" s="2"/>
      <c r="M25" s="2"/>
    </row>
    <row r="26" spans="1:13" ht="42.75" customHeight="1" x14ac:dyDescent="0.2">
      <c r="A26" s="18" t="s">
        <v>575</v>
      </c>
      <c r="B26" s="31" t="s">
        <v>669</v>
      </c>
      <c r="C26" s="31">
        <v>0</v>
      </c>
      <c r="D26" s="132">
        <v>0</v>
      </c>
      <c r="E26" s="133">
        <v>0</v>
      </c>
      <c r="F26" s="134">
        <v>0</v>
      </c>
      <c r="G26" s="129">
        <v>0</v>
      </c>
      <c r="H26" s="129">
        <v>0.08</v>
      </c>
      <c r="I26" s="130"/>
      <c r="J26" s="127">
        <v>0.105</v>
      </c>
      <c r="K26" s="31"/>
      <c r="L26" s="2"/>
      <c r="M26" s="2"/>
    </row>
    <row r="27" spans="1:13" ht="31.5" customHeight="1" x14ac:dyDescent="0.2">
      <c r="A27" s="18" t="s">
        <v>576</v>
      </c>
      <c r="B27" s="31" t="s">
        <v>539</v>
      </c>
      <c r="C27" s="31">
        <v>0</v>
      </c>
      <c r="D27" s="132">
        <v>0</v>
      </c>
      <c r="E27" s="133">
        <v>0</v>
      </c>
      <c r="F27" s="134">
        <v>0</v>
      </c>
      <c r="G27" s="129">
        <v>0</v>
      </c>
      <c r="H27" s="129">
        <v>0.08</v>
      </c>
      <c r="I27" s="130"/>
      <c r="J27" s="128"/>
      <c r="K27" s="31"/>
      <c r="L27" s="2"/>
      <c r="M27" s="2"/>
    </row>
    <row r="28" spans="1:13" ht="31.5" customHeight="1" x14ac:dyDescent="0.2">
      <c r="A28" s="18" t="s">
        <v>577</v>
      </c>
      <c r="B28" s="31" t="s">
        <v>578</v>
      </c>
      <c r="C28" s="31">
        <v>0</v>
      </c>
      <c r="D28" s="132">
        <v>0</v>
      </c>
      <c r="E28" s="133">
        <v>0</v>
      </c>
      <c r="F28" s="134">
        <v>0</v>
      </c>
      <c r="G28" s="129">
        <v>0</v>
      </c>
      <c r="H28" s="129">
        <v>0.08</v>
      </c>
      <c r="I28" s="130"/>
      <c r="J28" s="127">
        <v>0.08</v>
      </c>
      <c r="K28" s="31"/>
      <c r="L28" s="2"/>
      <c r="M28" s="2"/>
    </row>
    <row r="29" spans="1:13" ht="31.5" customHeight="1" x14ac:dyDescent="0.2">
      <c r="A29" s="18" t="s">
        <v>579</v>
      </c>
      <c r="B29" s="31" t="s">
        <v>539</v>
      </c>
      <c r="C29" s="31">
        <v>0</v>
      </c>
      <c r="D29" s="132">
        <v>0</v>
      </c>
      <c r="E29" s="133">
        <v>0</v>
      </c>
      <c r="F29" s="134">
        <v>0</v>
      </c>
      <c r="G29" s="129">
        <v>0</v>
      </c>
      <c r="H29" s="129">
        <v>0.08</v>
      </c>
      <c r="I29" s="130"/>
      <c r="J29" s="128"/>
      <c r="K29" s="31"/>
      <c r="L29" s="2"/>
      <c r="M29" s="2"/>
    </row>
    <row r="30" spans="1:13" ht="31.5" customHeight="1" x14ac:dyDescent="0.2">
      <c r="A30" s="4"/>
      <c r="B30" s="2"/>
      <c r="E30" s="2"/>
      <c r="F30" s="2"/>
      <c r="G30" s="2"/>
      <c r="H30" s="2"/>
      <c r="I30" s="2"/>
      <c r="J30" s="2"/>
      <c r="K30" s="2"/>
      <c r="L30" s="2"/>
      <c r="M30" s="2"/>
    </row>
    <row r="31" spans="1:13" ht="31.5" customHeight="1" x14ac:dyDescent="0.2">
      <c r="A31" s="4"/>
      <c r="B31" s="2"/>
      <c r="E31" s="2"/>
      <c r="F31" s="2"/>
      <c r="G31" s="2"/>
      <c r="H31" s="2"/>
      <c r="I31" s="2"/>
      <c r="J31" s="2"/>
      <c r="K31" s="2"/>
      <c r="L31" s="2"/>
      <c r="M31" s="2"/>
    </row>
    <row r="32" spans="1:13" ht="31.5" customHeight="1" x14ac:dyDescent="0.2">
      <c r="A32" s="4"/>
      <c r="B32" s="2"/>
      <c r="E32" s="2"/>
      <c r="F32" s="2"/>
      <c r="G32" s="2"/>
      <c r="H32" s="2"/>
      <c r="I32" s="2"/>
      <c r="J32" s="2"/>
      <c r="K32" s="2"/>
      <c r="L32" s="2"/>
      <c r="M32" s="2"/>
    </row>
    <row r="33" spans="1:13" ht="31.5" customHeight="1" x14ac:dyDescent="0.2">
      <c r="A33" s="4"/>
      <c r="B33" s="2"/>
      <c r="E33" s="2"/>
      <c r="F33" s="2"/>
      <c r="G33" s="2"/>
      <c r="H33" s="2"/>
      <c r="I33" s="2"/>
      <c r="J33" s="2"/>
      <c r="K33" s="2"/>
      <c r="L33" s="2"/>
      <c r="M33" s="2"/>
    </row>
    <row r="34" spans="1:13" ht="31.5" customHeight="1" x14ac:dyDescent="0.2">
      <c r="A34" s="4"/>
      <c r="B34" s="2"/>
      <c r="E34" s="2"/>
      <c r="F34" s="2"/>
      <c r="G34" s="2"/>
      <c r="H34" s="2"/>
      <c r="I34" s="2"/>
      <c r="J34" s="2"/>
      <c r="K34" s="2"/>
      <c r="L34" s="2"/>
      <c r="M34" s="2"/>
    </row>
    <row r="35" spans="1:13" ht="31.5" customHeight="1" x14ac:dyDescent="0.2">
      <c r="A35" s="4"/>
      <c r="B35" s="2"/>
      <c r="E35" s="2"/>
      <c r="F35" s="2"/>
      <c r="G35" s="2"/>
      <c r="H35" s="2"/>
      <c r="I35" s="2"/>
      <c r="J35" s="2"/>
      <c r="K35" s="2"/>
      <c r="L35" s="2"/>
      <c r="M35" s="2"/>
    </row>
    <row r="36" spans="1:13" ht="31.5" customHeight="1" x14ac:dyDescent="0.2">
      <c r="A36" s="4"/>
      <c r="B36" s="2"/>
      <c r="E36" s="2"/>
      <c r="F36" s="2"/>
      <c r="G36" s="2"/>
      <c r="H36" s="2"/>
      <c r="I36" s="2"/>
      <c r="J36" s="2"/>
      <c r="K36" s="2"/>
      <c r="L36" s="2"/>
      <c r="M36" s="2"/>
    </row>
    <row r="37" spans="1:13" ht="31.5" customHeight="1" x14ac:dyDescent="0.2">
      <c r="A37" s="4"/>
      <c r="B37" s="2"/>
      <c r="E37" s="2"/>
      <c r="F37" s="2"/>
      <c r="G37" s="2"/>
      <c r="H37" s="2"/>
      <c r="I37" s="2"/>
      <c r="J37" s="2"/>
      <c r="K37" s="2"/>
      <c r="L37" s="2"/>
      <c r="M37" s="2"/>
    </row>
    <row r="38" spans="1:13" ht="31.5" customHeight="1" x14ac:dyDescent="0.2">
      <c r="A38" s="4"/>
      <c r="B38" s="2"/>
      <c r="E38" s="2"/>
      <c r="F38" s="2"/>
      <c r="G38" s="2"/>
      <c r="H38" s="2"/>
      <c r="I38" s="2"/>
      <c r="J38" s="2"/>
      <c r="K38" s="2"/>
      <c r="L38" s="2"/>
      <c r="M38" s="2"/>
    </row>
    <row r="39" spans="1:13" ht="31.5" customHeight="1" x14ac:dyDescent="0.2">
      <c r="A39" s="4"/>
      <c r="B39" s="2"/>
      <c r="E39" s="2"/>
      <c r="F39" s="2"/>
      <c r="G39" s="2"/>
      <c r="H39" s="2"/>
      <c r="I39" s="2"/>
      <c r="J39" s="2"/>
      <c r="K39" s="2"/>
      <c r="L39" s="2"/>
      <c r="M39" s="2"/>
    </row>
    <row r="40" spans="1:13" ht="31.5" customHeight="1" x14ac:dyDescent="0.2">
      <c r="A40" s="4"/>
      <c r="B40" s="2"/>
      <c r="E40" s="2"/>
      <c r="F40" s="2"/>
      <c r="G40" s="2"/>
      <c r="H40" s="2"/>
      <c r="I40" s="2"/>
      <c r="J40" s="2"/>
      <c r="K40" s="2"/>
      <c r="L40" s="2"/>
      <c r="M40" s="2"/>
    </row>
    <row r="41" spans="1:13" ht="31.5" customHeight="1" x14ac:dyDescent="0.2">
      <c r="A41" s="4"/>
      <c r="B41" s="2"/>
      <c r="E41" s="2"/>
      <c r="F41" s="2"/>
      <c r="G41" s="2"/>
      <c r="H41" s="2"/>
      <c r="I41" s="2"/>
      <c r="J41" s="2"/>
      <c r="K41" s="2"/>
      <c r="L41" s="2"/>
      <c r="M41" s="2"/>
    </row>
    <row r="42" spans="1:13" ht="31.5" customHeight="1" x14ac:dyDescent="0.2">
      <c r="A42" s="4"/>
      <c r="B42" s="2"/>
      <c r="E42" s="2"/>
      <c r="F42" s="2"/>
      <c r="G42" s="2"/>
      <c r="H42" s="2"/>
      <c r="I42" s="2"/>
      <c r="J42" s="2"/>
      <c r="K42" s="2"/>
      <c r="L42" s="2"/>
      <c r="M42" s="2"/>
    </row>
    <row r="43" spans="1:13" ht="31.5" customHeight="1" x14ac:dyDescent="0.2">
      <c r="A43" s="4"/>
      <c r="B43" s="2"/>
      <c r="E43" s="2"/>
      <c r="F43" s="2"/>
      <c r="G43" s="2"/>
      <c r="H43" s="2"/>
      <c r="I43" s="2"/>
      <c r="J43" s="2"/>
      <c r="K43" s="2"/>
      <c r="L43" s="2"/>
      <c r="M43" s="2"/>
    </row>
    <row r="44" spans="1:13" ht="31.5" customHeight="1" x14ac:dyDescent="0.2">
      <c r="A44" s="4"/>
      <c r="B44" s="2"/>
      <c r="E44" s="2"/>
      <c r="F44" s="2"/>
      <c r="G44" s="2"/>
      <c r="H44" s="2"/>
      <c r="I44" s="2"/>
      <c r="J44" s="2"/>
      <c r="K44" s="2"/>
      <c r="L44" s="2"/>
      <c r="M44" s="2"/>
    </row>
    <row r="45" spans="1:13" ht="31.5" customHeight="1" x14ac:dyDescent="0.2">
      <c r="A45" s="4"/>
      <c r="B45" s="2"/>
      <c r="E45" s="2"/>
      <c r="F45" s="2"/>
      <c r="G45" s="2"/>
      <c r="H45" s="2"/>
      <c r="I45" s="2"/>
      <c r="J45" s="2"/>
      <c r="K45" s="2"/>
      <c r="L45" s="2"/>
      <c r="M45" s="2"/>
    </row>
  </sheetData>
  <customSheetViews>
    <customSheetView guid="{5032A364-B81A-48DA-88DA-AB3B86B47EE9}" scale="80" fitToPage="1">
      <pageMargins left="0.39370078740157483" right="0.35433070866141736" top="0.86614173228346458" bottom="0.74803149606299213" header="0.43307086614173229" footer="0.51181102362204722"/>
      <pageSetup paperSize="9" scale="48" fitToHeight="0" orientation="portrait" r:id="rId1"/>
      <headerFooter scaleWithDoc="0">
        <oddHeader>&amp;L&amp;"Arial,Bold"
Annex 1&amp;"Arial,Regular" - Schedule of Charges for use of the Distribution System by LV and HV Designated Properties</oddHeader>
        <oddFooter>&amp;C&amp;P of &amp;N</oddFooter>
      </headerFooter>
    </customSheetView>
  </customSheetViews>
  <mergeCells count="18">
    <mergeCell ref="G8:H8"/>
    <mergeCell ref="B8:E8"/>
    <mergeCell ref="G10:H10"/>
    <mergeCell ref="I11:K11"/>
    <mergeCell ref="G11:H11"/>
    <mergeCell ref="C9:D9"/>
    <mergeCell ref="B10:E10"/>
    <mergeCell ref="G9:H9"/>
    <mergeCell ref="I9:K9"/>
    <mergeCell ref="A2:K2"/>
    <mergeCell ref="C5:D5"/>
    <mergeCell ref="G5:H5"/>
    <mergeCell ref="G6:H6"/>
    <mergeCell ref="G7:H7"/>
    <mergeCell ref="G4:K4"/>
    <mergeCell ref="A4:E4"/>
    <mergeCell ref="C6:D6"/>
    <mergeCell ref="C7:D7"/>
  </mergeCells>
  <phoneticPr fontId="13" type="noConversion"/>
  <hyperlinks>
    <hyperlink ref="A1" location="Overview!A1" display="Back to Overview" xr:uid="{00000000-0004-0000-0100-000000000000}"/>
  </hyperlinks>
  <pageMargins left="0.39370078740157483" right="0.35433070866141736" top="0.86614173228346458" bottom="0.74803149606299213" header="0.27559055118110237" footer="0.31496062992125984"/>
  <pageSetup paperSize="9" scale="50" fitToHeight="0" orientation="portrait" r:id="rId2"/>
  <headerFooter scaleWithDoc="0">
    <oddHeader>&amp;L&amp;"Arial,Bold"Annex 1&amp;"Arial,Regular" - Schedule of Charges for use of the Distribution System by LV and HV Designated Properties</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11"/>
  <sheetViews>
    <sheetView zoomScale="85" zoomScaleNormal="85" zoomScaleSheetLayoutView="80" workbookViewId="0">
      <selection activeCell="A11" sqref="A11:O11"/>
    </sheetView>
  </sheetViews>
  <sheetFormatPr defaultRowHeight="27.75" customHeight="1" x14ac:dyDescent="0.2"/>
  <cols>
    <col min="1" max="1" width="14.5703125" style="33" customWidth="1"/>
    <col min="2" max="2" width="14.28515625" style="33" customWidth="1"/>
    <col min="3" max="3" width="17.140625" style="33" customWidth="1"/>
    <col min="4" max="4" width="14.7109375" style="35" customWidth="1"/>
    <col min="5" max="5" width="13.7109375" style="35" customWidth="1"/>
    <col min="6" max="6" width="17.28515625" style="35" customWidth="1"/>
    <col min="7" max="7" width="50.7109375" style="35" customWidth="1"/>
    <col min="8" max="8" width="14.7109375" style="35" customWidth="1"/>
    <col min="9" max="9" width="14.7109375" style="36" customWidth="1"/>
    <col min="10" max="11" width="14.7109375" style="37" customWidth="1"/>
    <col min="12" max="15" width="14.7109375" style="33" customWidth="1"/>
    <col min="16" max="17" width="15.5703125" style="33" customWidth="1"/>
    <col min="18" max="16384" width="9.140625" style="33"/>
  </cols>
  <sheetData>
    <row r="1" spans="1:15" ht="66.75" customHeight="1" x14ac:dyDescent="0.2">
      <c r="A1" s="79" t="s">
        <v>21</v>
      </c>
      <c r="B1" s="79"/>
      <c r="C1" s="234" t="s">
        <v>397</v>
      </c>
      <c r="D1" s="234"/>
      <c r="E1" s="80"/>
      <c r="F1" s="234" t="s">
        <v>34</v>
      </c>
      <c r="G1" s="234"/>
      <c r="H1" s="234"/>
      <c r="I1" s="234"/>
      <c r="J1" s="234"/>
      <c r="K1" s="234"/>
      <c r="L1" s="234"/>
      <c r="M1" s="234"/>
      <c r="N1" s="234"/>
      <c r="O1" s="234"/>
    </row>
    <row r="2" spans="1:15" s="34" customFormat="1" ht="25.5" customHeight="1" x14ac:dyDescent="0.2">
      <c r="A2" s="208" t="str">
        <f>Overview!B4&amp; " - Effective from "&amp;TEXT(Overview!D4,"D MMMM YYYY")&amp;" - "&amp;Overview!E4&amp;" EDCM charges"</f>
        <v>Harlaxton Energy Networks Limited - GSP_L - Effective from 1st April 2021 - Final EDCM charges</v>
      </c>
      <c r="B2" s="208"/>
      <c r="C2" s="208"/>
      <c r="D2" s="208"/>
      <c r="E2" s="208"/>
      <c r="F2" s="208"/>
      <c r="G2" s="208"/>
      <c r="H2" s="208"/>
      <c r="I2" s="208"/>
      <c r="J2" s="208"/>
      <c r="K2" s="208"/>
      <c r="L2" s="208"/>
      <c r="M2" s="208"/>
      <c r="N2" s="208"/>
      <c r="O2" s="208"/>
    </row>
    <row r="3" spans="1:15" s="46" customFormat="1" ht="10.5" customHeight="1" x14ac:dyDescent="0.2">
      <c r="A3" s="45"/>
      <c r="B3" s="45"/>
      <c r="C3" s="45"/>
      <c r="D3" s="45"/>
      <c r="E3" s="45"/>
      <c r="F3" s="45"/>
      <c r="G3" s="45"/>
      <c r="H3" s="45"/>
      <c r="I3" s="45"/>
      <c r="J3" s="45"/>
      <c r="K3" s="45"/>
      <c r="L3" s="45"/>
      <c r="M3" s="45"/>
      <c r="N3" s="45"/>
      <c r="O3" s="45"/>
    </row>
    <row r="4" spans="1:15" s="46" customFormat="1" ht="25.5" customHeight="1" x14ac:dyDescent="0.2">
      <c r="A4" s="208" t="s">
        <v>318</v>
      </c>
      <c r="B4" s="208"/>
      <c r="C4" s="208"/>
      <c r="D4" s="208"/>
      <c r="E4" s="208"/>
      <c r="F4" s="208"/>
      <c r="G4" s="45"/>
      <c r="H4" s="45"/>
      <c r="I4" s="45"/>
      <c r="J4" s="45"/>
      <c r="K4" s="45"/>
      <c r="L4" s="45"/>
      <c r="M4" s="45"/>
      <c r="N4" s="45"/>
      <c r="O4" s="45"/>
    </row>
    <row r="5" spans="1:15" s="46" customFormat="1" ht="18" x14ac:dyDescent="0.2">
      <c r="A5" s="237" t="s">
        <v>14</v>
      </c>
      <c r="B5" s="238"/>
      <c r="C5" s="238"/>
      <c r="D5" s="228" t="s">
        <v>313</v>
      </c>
      <c r="E5" s="229"/>
      <c r="F5" s="230"/>
      <c r="G5" s="45"/>
      <c r="H5" s="45"/>
      <c r="I5" s="45"/>
      <c r="J5" s="45"/>
      <c r="K5" s="45"/>
      <c r="L5" s="45"/>
      <c r="M5" s="45"/>
      <c r="N5" s="45"/>
      <c r="O5" s="45"/>
    </row>
    <row r="6" spans="1:15" s="46" customFormat="1" ht="31.5" customHeight="1" x14ac:dyDescent="0.2">
      <c r="A6" s="239" t="s">
        <v>506</v>
      </c>
      <c r="B6" s="239"/>
      <c r="C6" s="239"/>
      <c r="D6" s="231" t="s">
        <v>514</v>
      </c>
      <c r="E6" s="232"/>
      <c r="F6" s="233"/>
      <c r="G6" s="45"/>
      <c r="H6" s="45"/>
      <c r="I6" s="45"/>
      <c r="J6" s="45"/>
      <c r="K6" s="45"/>
      <c r="L6" s="45"/>
      <c r="M6" s="45"/>
      <c r="N6" s="45"/>
      <c r="O6" s="45"/>
    </row>
    <row r="7" spans="1:15" s="46" customFormat="1" ht="18" x14ac:dyDescent="0.2">
      <c r="A7" s="239" t="s">
        <v>15</v>
      </c>
      <c r="B7" s="239"/>
      <c r="C7" s="239"/>
      <c r="D7" s="231" t="s">
        <v>16</v>
      </c>
      <c r="E7" s="232"/>
      <c r="F7" s="233"/>
      <c r="G7" s="45"/>
      <c r="H7" s="45"/>
      <c r="I7" s="45"/>
      <c r="J7" s="45"/>
      <c r="K7" s="45"/>
      <c r="L7" s="45"/>
      <c r="M7" s="45"/>
      <c r="N7" s="45"/>
      <c r="O7" s="45"/>
    </row>
    <row r="8" spans="1:15" s="46" customFormat="1" ht="18" x14ac:dyDescent="0.2">
      <c r="A8" s="240"/>
      <c r="B8" s="240"/>
      <c r="C8" s="240"/>
      <c r="D8" s="219"/>
      <c r="E8" s="219"/>
      <c r="F8" s="219"/>
      <c r="G8" s="45"/>
      <c r="H8" s="45"/>
      <c r="I8" s="45"/>
      <c r="J8" s="45"/>
      <c r="K8" s="45"/>
      <c r="L8" s="45"/>
      <c r="M8" s="45"/>
      <c r="N8" s="45"/>
      <c r="O8" s="45"/>
    </row>
    <row r="9" spans="1:15" s="46" customFormat="1" ht="18" x14ac:dyDescent="0.2">
      <c r="A9" s="45"/>
      <c r="B9" s="45"/>
      <c r="C9" s="45"/>
      <c r="D9" s="45"/>
      <c r="E9" s="45"/>
      <c r="F9" s="45"/>
      <c r="G9" s="45"/>
      <c r="H9" s="45"/>
      <c r="I9" s="45"/>
      <c r="J9" s="45"/>
      <c r="K9" s="45"/>
      <c r="L9" s="45"/>
      <c r="M9" s="45"/>
      <c r="N9" s="45"/>
      <c r="O9" s="45"/>
    </row>
    <row r="10" spans="1:15" ht="63.75" customHeight="1" x14ac:dyDescent="0.2">
      <c r="A10" s="81" t="s">
        <v>305</v>
      </c>
      <c r="B10" s="82" t="s">
        <v>290</v>
      </c>
      <c r="C10" s="81" t="s">
        <v>291</v>
      </c>
      <c r="D10" s="81" t="s">
        <v>307</v>
      </c>
      <c r="E10" s="82" t="s">
        <v>290</v>
      </c>
      <c r="F10" s="81" t="s">
        <v>292</v>
      </c>
      <c r="G10" s="83" t="s">
        <v>33</v>
      </c>
      <c r="H10" s="84" t="s">
        <v>410</v>
      </c>
      <c r="I10" s="83" t="s">
        <v>308</v>
      </c>
      <c r="J10" s="83" t="s">
        <v>405</v>
      </c>
      <c r="K10" s="83" t="s">
        <v>406</v>
      </c>
      <c r="L10" s="83" t="s">
        <v>411</v>
      </c>
      <c r="M10" s="83" t="s">
        <v>309</v>
      </c>
      <c r="N10" s="83" t="s">
        <v>408</v>
      </c>
      <c r="O10" s="83" t="s">
        <v>409</v>
      </c>
    </row>
    <row r="11" spans="1:15" ht="27" customHeight="1" x14ac:dyDescent="0.2">
      <c r="A11" s="235" t="s">
        <v>529</v>
      </c>
      <c r="B11" s="236"/>
      <c r="C11" s="236"/>
      <c r="D11" s="236"/>
      <c r="E11" s="236"/>
      <c r="F11" s="236"/>
      <c r="G11" s="236"/>
      <c r="H11" s="236"/>
      <c r="I11" s="236"/>
      <c r="J11" s="236"/>
      <c r="K11" s="236"/>
      <c r="L11" s="236"/>
      <c r="M11" s="236"/>
      <c r="N11" s="236"/>
      <c r="O11" s="236"/>
    </row>
  </sheetData>
  <mergeCells count="13">
    <mergeCell ref="A11:O11"/>
    <mergeCell ref="D7:F7"/>
    <mergeCell ref="D8:F8"/>
    <mergeCell ref="A5:C5"/>
    <mergeCell ref="A6:C6"/>
    <mergeCell ref="A7:C7"/>
    <mergeCell ref="A8:C8"/>
    <mergeCell ref="A4:F4"/>
    <mergeCell ref="D5:F5"/>
    <mergeCell ref="D6:F6"/>
    <mergeCell ref="A2:O2"/>
    <mergeCell ref="F1:O1"/>
    <mergeCell ref="C1:D1"/>
  </mergeCells>
  <hyperlinks>
    <hyperlink ref="A1" location="Overview!A1" display="Back to Overview" xr:uid="{00000000-0004-0000-0200-000000000000}"/>
  </hyperlinks>
  <pageMargins left="0.39370078740157483" right="0.35433070866141736" top="0.86614173228346458" bottom="0.74803149606299213" header="0.27559055118110237" footer="0.31496062992125984"/>
  <pageSetup paperSize="9" scale="54" fitToHeight="0" orientation="landscape" r:id="rId1"/>
  <headerFooter scaleWithDoc="0">
    <oddHeader>&amp;L&amp;"Arial,Bold"Annex 2&amp;"Arial,Regular" - Schedule of Charges for use of the Distribution System by Designated EHV Properties (including LDNOs with Designated EHV Properties/end-users).</oddHeader>
    <oddFooter xml:space="preserve">&amp;L&amp;8
Note: The list of MPANs / MSIDs provided may be incomplete; the DNO reserves the right to apply the listed charges to any other MPANs / MSIDs associated with the site.
</oddFooter>
    <firstFooter>&amp;L&amp;8Note: The list of MPANs / MSIDs provided may be incomplete; the DNO reserves the right to apply the listed charges to any other MPANs / MSIDs associated with the site.&amp;R&amp;8&amp;P of &amp;N</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385"/>
  <sheetViews>
    <sheetView zoomScaleNormal="100" zoomScaleSheetLayoutView="100" workbookViewId="0">
      <selection activeCell="D23" sqref="D23"/>
    </sheetView>
  </sheetViews>
  <sheetFormatPr defaultRowHeight="12.75" x14ac:dyDescent="0.2"/>
  <cols>
    <col min="1" max="1" width="14.7109375" style="33" customWidth="1"/>
    <col min="2" max="2" width="12.85546875" style="33" bestFit="1" customWidth="1"/>
    <col min="3" max="3" width="15.7109375" style="35" bestFit="1" customWidth="1"/>
    <col min="4" max="4" width="50.7109375" style="35" customWidth="1"/>
    <col min="5" max="5" width="14.7109375" style="36" customWidth="1"/>
    <col min="6" max="7" width="14.7109375" style="37" customWidth="1"/>
    <col min="8" max="8" width="14.7109375" style="33" customWidth="1"/>
    <col min="9" max="9" width="15.5703125" style="33" customWidth="1"/>
    <col min="10" max="13" width="9.140625" style="33"/>
    <col min="14" max="14" width="9.42578125" style="33" bestFit="1" customWidth="1"/>
    <col min="15" max="16384" width="9.140625" style="33"/>
  </cols>
  <sheetData>
    <row r="1" spans="1:14" ht="41.25" customHeight="1" x14ac:dyDescent="0.2">
      <c r="A1" s="234" t="s">
        <v>398</v>
      </c>
      <c r="B1" s="234"/>
      <c r="C1" s="234"/>
      <c r="D1" s="234"/>
      <c r="E1" s="234"/>
      <c r="F1" s="234"/>
      <c r="G1" s="234"/>
      <c r="H1" s="234"/>
    </row>
    <row r="2" spans="1:14" s="34" customFormat="1" ht="42" customHeight="1" x14ac:dyDescent="0.2">
      <c r="A2" s="214" t="str">
        <f>Overview!B4&amp; " - Effective from "&amp;TEXT(Overview!D4,"D MMMM YYYY")&amp;" - "&amp;Overview!E4&amp;" EDCM import charges"</f>
        <v>Harlaxton Energy Networks Limited - GSP_L - Effective from 1st April 2021 - Final EDCM import charges</v>
      </c>
      <c r="B2" s="215"/>
      <c r="C2" s="215"/>
      <c r="D2" s="215"/>
      <c r="E2" s="215"/>
      <c r="F2" s="215"/>
      <c r="G2" s="215"/>
      <c r="H2" s="216"/>
    </row>
    <row r="3" spans="1:14" s="46" customFormat="1" ht="18" x14ac:dyDescent="0.2">
      <c r="A3" s="63"/>
      <c r="B3" s="63"/>
      <c r="C3" s="63"/>
      <c r="D3" s="64"/>
      <c r="E3" s="47"/>
      <c r="F3" s="47"/>
      <c r="G3" s="48"/>
      <c r="H3" s="48"/>
      <c r="I3" s="45"/>
      <c r="J3" s="45"/>
      <c r="K3" s="45"/>
      <c r="L3" s="45"/>
      <c r="M3" s="45"/>
      <c r="N3" s="45"/>
    </row>
    <row r="4" spans="1:14" ht="63.75" x14ac:dyDescent="0.2">
      <c r="A4" s="81" t="s">
        <v>305</v>
      </c>
      <c r="B4" s="82" t="s">
        <v>290</v>
      </c>
      <c r="C4" s="81" t="s">
        <v>291</v>
      </c>
      <c r="D4" s="83" t="s">
        <v>33</v>
      </c>
      <c r="E4" s="84" t="str">
        <f>'Annex 2 EHV charges'!H10</f>
        <v>Import
Super Red
unit charge
(p/kWh)</v>
      </c>
      <c r="F4" s="85" t="str">
        <f>'Annex 2 EHV charges'!I10</f>
        <v>Import
fixed charge
(p/day)</v>
      </c>
      <c r="G4" s="85" t="str">
        <f>'Annex 2 EHV charges'!J10</f>
        <v>Import
capacity charge
(p/kVA/day)</v>
      </c>
      <c r="H4" s="85" t="str">
        <f>'Annex 2 EHV charges'!K10</f>
        <v>Import
exceeded capacity charge
(p/kVA/day)</v>
      </c>
    </row>
    <row r="5" spans="1:14" ht="12.75" customHeight="1" x14ac:dyDescent="0.2">
      <c r="A5" s="241" t="s">
        <v>530</v>
      </c>
      <c r="B5" s="242"/>
      <c r="C5" s="242"/>
      <c r="D5" s="242"/>
      <c r="E5" s="242"/>
      <c r="F5" s="242"/>
      <c r="G5" s="242"/>
      <c r="H5" s="243"/>
    </row>
    <row r="6" spans="1:14" x14ac:dyDescent="0.2">
      <c r="A6" s="65" t="str">
        <f t="array" ref="A6">IFERROR(INDEX('Annex 2 EHV charges'!$A$11:$A$11, MATCH(0, IF(ISBLANK('Annex 2 EHV charges'!$A$11:$A$11),1, COUNTIF(A$4:$A5, 'Annex 2 EHV charges'!$A$11:$A$11)), 0)),"")</f>
        <v/>
      </c>
      <c r="B6" s="65" t="str">
        <f>IF($A6="","",VLOOKUP($A6,'Annex 2 EHV charges'!$A:$O,2,0))</f>
        <v/>
      </c>
      <c r="C6" s="66" t="str">
        <f>IF($A6="","",VLOOKUP($A6,'Annex 2 EHV charges'!$A:$O,3,0))</f>
        <v/>
      </c>
      <c r="D6" s="65" t="str">
        <f>IF($A6="","",VLOOKUP($A6,'Annex 2 EHV charges'!$A:$O,7,0))</f>
        <v/>
      </c>
      <c r="E6" s="67" t="str">
        <f>IFERROR(IF(VLOOKUP($A6,'Annex 2 EHV charges'!$A:$O,8,FALSE)=0,"",VLOOKUP($A6,'Annex 2 EHV charges'!$A:$O,8,FALSE)),"")</f>
        <v/>
      </c>
      <c r="F6" s="68" t="str">
        <f>IFERROR(IF(VLOOKUP($A6,'Annex 2 EHV charges'!$A:$O,9,FALSE)=0,"",VLOOKUP($A6,'Annex 2 EHV charges'!$A:$O,9,FALSE)),"")</f>
        <v/>
      </c>
      <c r="G6" s="69" t="str">
        <f>IFERROR(IF(VLOOKUP($A6,'Annex 2 EHV charges'!$A:$O,10,FALSE)=0,"",VLOOKUP($A6,'Annex 2 EHV charges'!$A:$O,10,FALSE)),"")</f>
        <v/>
      </c>
      <c r="H6" s="69" t="str">
        <f>IFERROR(IF(VLOOKUP($A6,'Annex 2 EHV charges'!$A:$O,11,FALSE)=0,"",VLOOKUP($A6,'Annex 2 EHV charges'!$A:$O,11,FALSE)),"")</f>
        <v/>
      </c>
    </row>
    <row r="7" spans="1:14" x14ac:dyDescent="0.2">
      <c r="A7" s="65" t="str">
        <f t="array" ref="A7">IFERROR(INDEX('Annex 2 EHV charges'!$A$11:$A$11, MATCH(0, IF(ISBLANK('Annex 2 EHV charges'!$A$11:$A$11),1, COUNTIF(A$4:$A6, 'Annex 2 EHV charges'!$A$11:$A$11)), 0)),"")</f>
        <v/>
      </c>
      <c r="B7" s="65" t="str">
        <f>IF($A7="","",VLOOKUP($A7,'Annex 2 EHV charges'!$A:$O,2,0))</f>
        <v/>
      </c>
      <c r="C7" s="66" t="str">
        <f>IF($A7="","",VLOOKUP($A7,'Annex 2 EHV charges'!$A:$O,3,0))</f>
        <v/>
      </c>
      <c r="D7" s="65" t="str">
        <f>IF($A7="","",VLOOKUP($A7,'Annex 2 EHV charges'!$A:$O,7,0))</f>
        <v/>
      </c>
      <c r="E7" s="67" t="str">
        <f>IFERROR(IF(VLOOKUP($A7,'Annex 2 EHV charges'!$A:$O,8,FALSE)=0,"",VLOOKUP($A7,'Annex 2 EHV charges'!$A:$O,8,FALSE)),"")</f>
        <v/>
      </c>
      <c r="F7" s="68" t="str">
        <f>IFERROR(IF(VLOOKUP($A7,'Annex 2 EHV charges'!$A:$O,9,FALSE)=0,"",VLOOKUP($A7,'Annex 2 EHV charges'!$A:$O,9,FALSE)),"")</f>
        <v/>
      </c>
      <c r="G7" s="69" t="str">
        <f>IFERROR(IF(VLOOKUP($A7,'Annex 2 EHV charges'!$A:$O,10,FALSE)=0,"",VLOOKUP($A7,'Annex 2 EHV charges'!$A:$O,10,FALSE)),"")</f>
        <v/>
      </c>
      <c r="H7" s="69" t="str">
        <f>IFERROR(IF(VLOOKUP($A7,'Annex 2 EHV charges'!$A:$O,11,FALSE)=0,"",VLOOKUP($A7,'Annex 2 EHV charges'!$A:$O,11,FALSE)),"")</f>
        <v/>
      </c>
    </row>
    <row r="8" spans="1:14" x14ac:dyDescent="0.2">
      <c r="A8" s="65" t="str">
        <f t="array" ref="A8">IFERROR(INDEX('Annex 2 EHV charges'!$A$11:$A$11, MATCH(0, IF(ISBLANK('Annex 2 EHV charges'!$A$11:$A$11),1, COUNTIF(A$4:$A7, 'Annex 2 EHV charges'!$A$11:$A$11)), 0)),"")</f>
        <v/>
      </c>
      <c r="B8" s="65" t="str">
        <f>IF($A8="","",VLOOKUP($A8,'Annex 2 EHV charges'!$A:$O,2,0))</f>
        <v/>
      </c>
      <c r="C8" s="66" t="str">
        <f>IF($A8="","",VLOOKUP($A8,'Annex 2 EHV charges'!$A:$O,3,0))</f>
        <v/>
      </c>
      <c r="D8" s="65" t="str">
        <f>IF($A8="","",VLOOKUP($A8,'Annex 2 EHV charges'!$A:$O,7,0))</f>
        <v/>
      </c>
      <c r="E8" s="67" t="str">
        <f>IFERROR(IF(VLOOKUP($A8,'Annex 2 EHV charges'!$A:$O,8,FALSE)=0,"",VLOOKUP($A8,'Annex 2 EHV charges'!$A:$O,8,FALSE)),"")</f>
        <v/>
      </c>
      <c r="F8" s="68" t="str">
        <f>IFERROR(IF(VLOOKUP($A8,'Annex 2 EHV charges'!$A:$O,9,FALSE)=0,"",VLOOKUP($A8,'Annex 2 EHV charges'!$A:$O,9,FALSE)),"")</f>
        <v/>
      </c>
      <c r="G8" s="69" t="str">
        <f>IFERROR(IF(VLOOKUP($A8,'Annex 2 EHV charges'!$A:$O,10,FALSE)=0,"",VLOOKUP($A8,'Annex 2 EHV charges'!$A:$O,10,FALSE)),"")</f>
        <v/>
      </c>
      <c r="H8" s="69" t="str">
        <f>IFERROR(IF(VLOOKUP($A8,'Annex 2 EHV charges'!$A:$O,11,FALSE)=0,"",VLOOKUP($A8,'Annex 2 EHV charges'!$A:$O,11,FALSE)),"")</f>
        <v/>
      </c>
    </row>
    <row r="9" spans="1:14" x14ac:dyDescent="0.2">
      <c r="A9" s="65" t="str">
        <f t="array" ref="A9">IFERROR(INDEX('Annex 2 EHV charges'!$A$11:$A$11, MATCH(0, IF(ISBLANK('Annex 2 EHV charges'!$A$11:$A$11),1, COUNTIF(A$4:$A8, 'Annex 2 EHV charges'!$A$11:$A$11)), 0)),"")</f>
        <v/>
      </c>
      <c r="B9" s="65" t="str">
        <f>IF($A9="","",VLOOKUP($A9,'Annex 2 EHV charges'!$A:$O,2,0))</f>
        <v/>
      </c>
      <c r="C9" s="66" t="str">
        <f>IF($A9="","",VLOOKUP($A9,'Annex 2 EHV charges'!$A:$O,3,0))</f>
        <v/>
      </c>
      <c r="D9" s="65" t="str">
        <f>IF($A9="","",VLOOKUP($A9,'Annex 2 EHV charges'!$A:$O,7,0))</f>
        <v/>
      </c>
      <c r="E9" s="67" t="str">
        <f>IFERROR(IF(VLOOKUP($A9,'Annex 2 EHV charges'!$A:$O,8,FALSE)=0,"",VLOOKUP($A9,'Annex 2 EHV charges'!$A:$O,8,FALSE)),"")</f>
        <v/>
      </c>
      <c r="F9" s="68" t="str">
        <f>IFERROR(IF(VLOOKUP($A9,'Annex 2 EHV charges'!$A:$O,9,FALSE)=0,"",VLOOKUP($A9,'Annex 2 EHV charges'!$A:$O,9,FALSE)),"")</f>
        <v/>
      </c>
      <c r="G9" s="69" t="str">
        <f>IFERROR(IF(VLOOKUP($A9,'Annex 2 EHV charges'!$A:$O,10,FALSE)=0,"",VLOOKUP($A9,'Annex 2 EHV charges'!$A:$O,10,FALSE)),"")</f>
        <v/>
      </c>
      <c r="H9" s="69" t="str">
        <f>IFERROR(IF(VLOOKUP($A9,'Annex 2 EHV charges'!$A:$O,11,FALSE)=0,"",VLOOKUP($A9,'Annex 2 EHV charges'!$A:$O,11,FALSE)),"")</f>
        <v/>
      </c>
    </row>
    <row r="10" spans="1:14" x14ac:dyDescent="0.2">
      <c r="A10" s="65" t="str">
        <f t="array" ref="A10">IFERROR(INDEX('Annex 2 EHV charges'!$A$11:$A$11, MATCH(0, IF(ISBLANK('Annex 2 EHV charges'!$A$11:$A$11),1, COUNTIF(A$4:$A9, 'Annex 2 EHV charges'!$A$11:$A$11)), 0)),"")</f>
        <v/>
      </c>
      <c r="B10" s="65" t="str">
        <f>IF($A10="","",VLOOKUP($A10,'Annex 2 EHV charges'!$A:$O,2,0))</f>
        <v/>
      </c>
      <c r="C10" s="66" t="str">
        <f>IF($A10="","",VLOOKUP($A10,'Annex 2 EHV charges'!$A:$O,3,0))</f>
        <v/>
      </c>
      <c r="D10" s="65" t="str">
        <f>IF($A10="","",VLOOKUP($A10,'Annex 2 EHV charges'!$A:$O,7,0))</f>
        <v/>
      </c>
      <c r="E10" s="67" t="str">
        <f>IFERROR(IF(VLOOKUP($A10,'Annex 2 EHV charges'!$A:$O,8,FALSE)=0,"",VLOOKUP($A10,'Annex 2 EHV charges'!$A:$O,8,FALSE)),"")</f>
        <v/>
      </c>
      <c r="F10" s="68" t="str">
        <f>IFERROR(IF(VLOOKUP($A10,'Annex 2 EHV charges'!$A:$O,9,FALSE)=0,"",VLOOKUP($A10,'Annex 2 EHV charges'!$A:$O,9,FALSE)),"")</f>
        <v/>
      </c>
      <c r="G10" s="69" t="str">
        <f>IFERROR(IF(VLOOKUP($A10,'Annex 2 EHV charges'!$A:$O,10,FALSE)=0,"",VLOOKUP($A10,'Annex 2 EHV charges'!$A:$O,10,FALSE)),"")</f>
        <v/>
      </c>
      <c r="H10" s="69" t="str">
        <f>IFERROR(IF(VLOOKUP($A10,'Annex 2 EHV charges'!$A:$O,11,FALSE)=0,"",VLOOKUP($A10,'Annex 2 EHV charges'!$A:$O,11,FALSE)),"")</f>
        <v/>
      </c>
    </row>
    <row r="11" spans="1:14" x14ac:dyDescent="0.2">
      <c r="A11" s="65" t="str">
        <f t="array" ref="A11">IFERROR(INDEX('Annex 2 EHV charges'!$A$11:$A$11, MATCH(0, IF(ISBLANK('Annex 2 EHV charges'!$A$11:$A$11),1, COUNTIF(A$4:$A10, 'Annex 2 EHV charges'!$A$11:$A$11)), 0)),"")</f>
        <v/>
      </c>
      <c r="B11" s="65" t="str">
        <f>IF($A11="","",VLOOKUP($A11,'Annex 2 EHV charges'!$A:$O,2,0))</f>
        <v/>
      </c>
      <c r="C11" s="66" t="str">
        <f>IF($A11="","",VLOOKUP($A11,'Annex 2 EHV charges'!$A:$O,3,0))</f>
        <v/>
      </c>
      <c r="D11" s="65" t="str">
        <f>IF($A11="","",VLOOKUP($A11,'Annex 2 EHV charges'!$A:$O,7,0))</f>
        <v/>
      </c>
      <c r="E11" s="67" t="str">
        <f>IFERROR(IF(VLOOKUP($A11,'Annex 2 EHV charges'!$A:$O,8,FALSE)=0,"",VLOOKUP($A11,'Annex 2 EHV charges'!$A:$O,8,FALSE)),"")</f>
        <v/>
      </c>
      <c r="F11" s="68" t="str">
        <f>IFERROR(IF(VLOOKUP($A11,'Annex 2 EHV charges'!$A:$O,9,FALSE)=0,"",VLOOKUP($A11,'Annex 2 EHV charges'!$A:$O,9,FALSE)),"")</f>
        <v/>
      </c>
      <c r="G11" s="69" t="str">
        <f>IFERROR(IF(VLOOKUP($A11,'Annex 2 EHV charges'!$A:$O,10,FALSE)=0,"",VLOOKUP($A11,'Annex 2 EHV charges'!$A:$O,10,FALSE)),"")</f>
        <v/>
      </c>
      <c r="H11" s="69" t="str">
        <f>IFERROR(IF(VLOOKUP($A11,'Annex 2 EHV charges'!$A:$O,11,FALSE)=0,"",VLOOKUP($A11,'Annex 2 EHV charges'!$A:$O,11,FALSE)),"")</f>
        <v/>
      </c>
    </row>
    <row r="12" spans="1:14" x14ac:dyDescent="0.2">
      <c r="A12" s="65" t="str">
        <f t="array" ref="A12">IFERROR(INDEX('Annex 2 EHV charges'!$A$11:$A$11, MATCH(0, IF(ISBLANK('Annex 2 EHV charges'!$A$11:$A$11),1, COUNTIF(A$4:$A11, 'Annex 2 EHV charges'!$A$11:$A$11)), 0)),"")</f>
        <v/>
      </c>
      <c r="B12" s="65" t="str">
        <f>IF($A12="","",VLOOKUP($A12,'Annex 2 EHV charges'!$A:$O,2,0))</f>
        <v/>
      </c>
      <c r="C12" s="66" t="str">
        <f>IF($A12="","",VLOOKUP($A12,'Annex 2 EHV charges'!$A:$O,3,0))</f>
        <v/>
      </c>
      <c r="D12" s="65" t="str">
        <f>IF($A12="","",VLOOKUP($A12,'Annex 2 EHV charges'!$A:$O,7,0))</f>
        <v/>
      </c>
      <c r="E12" s="67" t="str">
        <f>IFERROR(IF(VLOOKUP($A12,'Annex 2 EHV charges'!$A:$O,8,FALSE)=0,"",VLOOKUP($A12,'Annex 2 EHV charges'!$A:$O,8,FALSE)),"")</f>
        <v/>
      </c>
      <c r="F12" s="68" t="str">
        <f>IFERROR(IF(VLOOKUP($A12,'Annex 2 EHV charges'!$A:$O,9,FALSE)=0,"",VLOOKUP($A12,'Annex 2 EHV charges'!$A:$O,9,FALSE)),"")</f>
        <v/>
      </c>
      <c r="G12" s="69" t="str">
        <f>IFERROR(IF(VLOOKUP($A12,'Annex 2 EHV charges'!$A:$O,10,FALSE)=0,"",VLOOKUP($A12,'Annex 2 EHV charges'!$A:$O,10,FALSE)),"")</f>
        <v/>
      </c>
      <c r="H12" s="69" t="str">
        <f>IFERROR(IF(VLOOKUP($A12,'Annex 2 EHV charges'!$A:$O,11,FALSE)=0,"",VLOOKUP($A12,'Annex 2 EHV charges'!$A:$O,11,FALSE)),"")</f>
        <v/>
      </c>
    </row>
    <row r="13" spans="1:14" x14ac:dyDescent="0.2">
      <c r="A13" s="65" t="str">
        <f t="array" ref="A13">IFERROR(INDEX('Annex 2 EHV charges'!$A$11:$A$11, MATCH(0, IF(ISBLANK('Annex 2 EHV charges'!$A$11:$A$11),1, COUNTIF(A$4:$A12, 'Annex 2 EHV charges'!$A$11:$A$11)), 0)),"")</f>
        <v/>
      </c>
      <c r="B13" s="65" t="str">
        <f>IF($A13="","",VLOOKUP($A13,'Annex 2 EHV charges'!$A:$O,2,0))</f>
        <v/>
      </c>
      <c r="C13" s="66" t="str">
        <f>IF($A13="","",VLOOKUP($A13,'Annex 2 EHV charges'!$A:$O,3,0))</f>
        <v/>
      </c>
      <c r="D13" s="65" t="str">
        <f>IF($A13="","",VLOOKUP($A13,'Annex 2 EHV charges'!$A:$O,7,0))</f>
        <v/>
      </c>
      <c r="E13" s="67" t="str">
        <f>IFERROR(IF(VLOOKUP($A13,'Annex 2 EHV charges'!$A:$O,8,FALSE)=0,"",VLOOKUP($A13,'Annex 2 EHV charges'!$A:$O,8,FALSE)),"")</f>
        <v/>
      </c>
      <c r="F13" s="68" t="str">
        <f>IFERROR(IF(VLOOKUP($A13,'Annex 2 EHV charges'!$A:$O,9,FALSE)=0,"",VLOOKUP($A13,'Annex 2 EHV charges'!$A:$O,9,FALSE)),"")</f>
        <v/>
      </c>
      <c r="G13" s="69" t="str">
        <f>IFERROR(IF(VLOOKUP($A13,'Annex 2 EHV charges'!$A:$O,10,FALSE)=0,"",VLOOKUP($A13,'Annex 2 EHV charges'!$A:$O,10,FALSE)),"")</f>
        <v/>
      </c>
      <c r="H13" s="69" t="str">
        <f>IFERROR(IF(VLOOKUP($A13,'Annex 2 EHV charges'!$A:$O,11,FALSE)=0,"",VLOOKUP($A13,'Annex 2 EHV charges'!$A:$O,11,FALSE)),"")</f>
        <v/>
      </c>
    </row>
    <row r="14" spans="1:14" x14ac:dyDescent="0.2">
      <c r="A14" s="65" t="str">
        <f t="array" ref="A14">IFERROR(INDEX('Annex 2 EHV charges'!$A$11:$A$11, MATCH(0, IF(ISBLANK('Annex 2 EHV charges'!$A$11:$A$11),1, COUNTIF(A$4:$A13, 'Annex 2 EHV charges'!$A$11:$A$11)), 0)),"")</f>
        <v/>
      </c>
      <c r="B14" s="65" t="str">
        <f>IF($A14="","",VLOOKUP($A14,'Annex 2 EHV charges'!$A:$O,2,0))</f>
        <v/>
      </c>
      <c r="C14" s="66" t="str">
        <f>IF($A14="","",VLOOKUP($A14,'Annex 2 EHV charges'!$A:$O,3,0))</f>
        <v/>
      </c>
      <c r="D14" s="65" t="str">
        <f>IF($A14="","",VLOOKUP($A14,'Annex 2 EHV charges'!$A:$O,7,0))</f>
        <v/>
      </c>
      <c r="E14" s="67" t="str">
        <f>IFERROR(IF(VLOOKUP($A14,'Annex 2 EHV charges'!$A:$O,8,FALSE)=0,"",VLOOKUP($A14,'Annex 2 EHV charges'!$A:$O,8,FALSE)),"")</f>
        <v/>
      </c>
      <c r="F14" s="68" t="str">
        <f>IFERROR(IF(VLOOKUP($A14,'Annex 2 EHV charges'!$A:$O,9,FALSE)=0,"",VLOOKUP($A14,'Annex 2 EHV charges'!$A:$O,9,FALSE)),"")</f>
        <v/>
      </c>
      <c r="G14" s="69" t="str">
        <f>IFERROR(IF(VLOOKUP($A14,'Annex 2 EHV charges'!$A:$O,10,FALSE)=0,"",VLOOKUP($A14,'Annex 2 EHV charges'!$A:$O,10,FALSE)),"")</f>
        <v/>
      </c>
      <c r="H14" s="69" t="str">
        <f>IFERROR(IF(VLOOKUP($A14,'Annex 2 EHV charges'!$A:$O,11,FALSE)=0,"",VLOOKUP($A14,'Annex 2 EHV charges'!$A:$O,11,FALSE)),"")</f>
        <v/>
      </c>
    </row>
    <row r="15" spans="1:14" x14ac:dyDescent="0.2">
      <c r="A15" s="65" t="str">
        <f t="array" ref="A15">IFERROR(INDEX('Annex 2 EHV charges'!$A$11:$A$11, MATCH(0, IF(ISBLANK('Annex 2 EHV charges'!$A$11:$A$11),1, COUNTIF(A$4:$A14, 'Annex 2 EHV charges'!$A$11:$A$11)), 0)),"")</f>
        <v/>
      </c>
      <c r="B15" s="65" t="str">
        <f>IF($A15="","",VLOOKUP($A15,'Annex 2 EHV charges'!$A:$O,2,0))</f>
        <v/>
      </c>
      <c r="C15" s="66" t="str">
        <f>IF($A15="","",VLOOKUP($A15,'Annex 2 EHV charges'!$A:$O,3,0))</f>
        <v/>
      </c>
      <c r="D15" s="65" t="str">
        <f>IF($A15="","",VLOOKUP($A15,'Annex 2 EHV charges'!$A:$O,7,0))</f>
        <v/>
      </c>
      <c r="E15" s="67" t="str">
        <f>IFERROR(IF(VLOOKUP($A15,'Annex 2 EHV charges'!$A:$O,8,FALSE)=0,"",VLOOKUP($A15,'Annex 2 EHV charges'!$A:$O,8,FALSE)),"")</f>
        <v/>
      </c>
      <c r="F15" s="68" t="str">
        <f>IFERROR(IF(VLOOKUP($A15,'Annex 2 EHV charges'!$A:$O,9,FALSE)=0,"",VLOOKUP($A15,'Annex 2 EHV charges'!$A:$O,9,FALSE)),"")</f>
        <v/>
      </c>
      <c r="G15" s="69" t="str">
        <f>IFERROR(IF(VLOOKUP($A15,'Annex 2 EHV charges'!$A:$O,10,FALSE)=0,"",VLOOKUP($A15,'Annex 2 EHV charges'!$A:$O,10,FALSE)),"")</f>
        <v/>
      </c>
      <c r="H15" s="69" t="str">
        <f>IFERROR(IF(VLOOKUP($A15,'Annex 2 EHV charges'!$A:$O,11,FALSE)=0,"",VLOOKUP($A15,'Annex 2 EHV charges'!$A:$O,11,FALSE)),"")</f>
        <v/>
      </c>
    </row>
    <row r="16" spans="1:14" x14ac:dyDescent="0.2">
      <c r="A16" s="65" t="str">
        <f t="array" ref="A16">IFERROR(INDEX('Annex 2 EHV charges'!$A$11:$A$11, MATCH(0, IF(ISBLANK('Annex 2 EHV charges'!$A$11:$A$11),1, COUNTIF(A$4:$A15, 'Annex 2 EHV charges'!$A$11:$A$11)), 0)),"")</f>
        <v/>
      </c>
      <c r="B16" s="65" t="str">
        <f>IF($A16="","",VLOOKUP($A16,'Annex 2 EHV charges'!$A:$O,2,0))</f>
        <v/>
      </c>
      <c r="C16" s="66" t="str">
        <f>IF($A16="","",VLOOKUP($A16,'Annex 2 EHV charges'!$A:$O,3,0))</f>
        <v/>
      </c>
      <c r="D16" s="65" t="str">
        <f>IF($A16="","",VLOOKUP($A16,'Annex 2 EHV charges'!$A:$O,7,0))</f>
        <v/>
      </c>
      <c r="E16" s="67" t="str">
        <f>IFERROR(IF(VLOOKUP($A16,'Annex 2 EHV charges'!$A:$O,8,FALSE)=0,"",VLOOKUP($A16,'Annex 2 EHV charges'!$A:$O,8,FALSE)),"")</f>
        <v/>
      </c>
      <c r="F16" s="68" t="str">
        <f>IFERROR(IF(VLOOKUP($A16,'Annex 2 EHV charges'!$A:$O,9,FALSE)=0,"",VLOOKUP($A16,'Annex 2 EHV charges'!$A:$O,9,FALSE)),"")</f>
        <v/>
      </c>
      <c r="G16" s="69" t="str">
        <f>IFERROR(IF(VLOOKUP($A16,'Annex 2 EHV charges'!$A:$O,10,FALSE)=0,"",VLOOKUP($A16,'Annex 2 EHV charges'!$A:$O,10,FALSE)),"")</f>
        <v/>
      </c>
      <c r="H16" s="69" t="str">
        <f>IFERROR(IF(VLOOKUP($A16,'Annex 2 EHV charges'!$A:$O,11,FALSE)=0,"",VLOOKUP($A16,'Annex 2 EHV charges'!$A:$O,11,FALSE)),"")</f>
        <v/>
      </c>
    </row>
    <row r="17" spans="1:8" x14ac:dyDescent="0.2">
      <c r="A17" s="65" t="str">
        <f t="array" ref="A17">IFERROR(INDEX('Annex 2 EHV charges'!$A$11:$A$11, MATCH(0, IF(ISBLANK('Annex 2 EHV charges'!$A$11:$A$11),1, COUNTIF(A$4:$A16, 'Annex 2 EHV charges'!$A$11:$A$11)), 0)),"")</f>
        <v/>
      </c>
      <c r="B17" s="65" t="str">
        <f>IF($A17="","",VLOOKUP($A17,'Annex 2 EHV charges'!$A:$O,2,0))</f>
        <v/>
      </c>
      <c r="C17" s="66" t="str">
        <f>IF($A17="","",VLOOKUP($A17,'Annex 2 EHV charges'!$A:$O,3,0))</f>
        <v/>
      </c>
      <c r="D17" s="65" t="str">
        <f>IF($A17="","",VLOOKUP($A17,'Annex 2 EHV charges'!$A:$O,7,0))</f>
        <v/>
      </c>
      <c r="E17" s="67" t="str">
        <f>IFERROR(IF(VLOOKUP($A17,'Annex 2 EHV charges'!$A:$O,8,FALSE)=0,"",VLOOKUP($A17,'Annex 2 EHV charges'!$A:$O,8,FALSE)),"")</f>
        <v/>
      </c>
      <c r="F17" s="68" t="str">
        <f>IFERROR(IF(VLOOKUP($A17,'Annex 2 EHV charges'!$A:$O,9,FALSE)=0,"",VLOOKUP($A17,'Annex 2 EHV charges'!$A:$O,9,FALSE)),"")</f>
        <v/>
      </c>
      <c r="G17" s="69" t="str">
        <f>IFERROR(IF(VLOOKUP($A17,'Annex 2 EHV charges'!$A:$O,10,FALSE)=0,"",VLOOKUP($A17,'Annex 2 EHV charges'!$A:$O,10,FALSE)),"")</f>
        <v/>
      </c>
      <c r="H17" s="69" t="str">
        <f>IFERROR(IF(VLOOKUP($A17,'Annex 2 EHV charges'!$A:$O,11,FALSE)=0,"",VLOOKUP($A17,'Annex 2 EHV charges'!$A:$O,11,FALSE)),"")</f>
        <v/>
      </c>
    </row>
    <row r="18" spans="1:8" x14ac:dyDescent="0.2">
      <c r="A18" s="65" t="str">
        <f t="array" ref="A18">IFERROR(INDEX('Annex 2 EHV charges'!$A$11:$A$11, MATCH(0, IF(ISBLANK('Annex 2 EHV charges'!$A$11:$A$11),1, COUNTIF(A$4:$A17, 'Annex 2 EHV charges'!$A$11:$A$11)), 0)),"")</f>
        <v/>
      </c>
      <c r="B18" s="65" t="str">
        <f>IF($A18="","",VLOOKUP($A18,'Annex 2 EHV charges'!$A:$O,2,0))</f>
        <v/>
      </c>
      <c r="C18" s="66" t="str">
        <f>IF($A18="","",VLOOKUP($A18,'Annex 2 EHV charges'!$A:$O,3,0))</f>
        <v/>
      </c>
      <c r="D18" s="65" t="str">
        <f>IF($A18="","",VLOOKUP($A18,'Annex 2 EHV charges'!$A:$O,7,0))</f>
        <v/>
      </c>
      <c r="E18" s="67" t="str">
        <f>IFERROR(IF(VLOOKUP($A18,'Annex 2 EHV charges'!$A:$O,8,FALSE)=0,"",VLOOKUP($A18,'Annex 2 EHV charges'!$A:$O,8,FALSE)),"")</f>
        <v/>
      </c>
      <c r="F18" s="68" t="str">
        <f>IFERROR(IF(VLOOKUP($A18,'Annex 2 EHV charges'!$A:$O,9,FALSE)=0,"",VLOOKUP($A18,'Annex 2 EHV charges'!$A:$O,9,FALSE)),"")</f>
        <v/>
      </c>
      <c r="G18" s="69" t="str">
        <f>IFERROR(IF(VLOOKUP($A18,'Annex 2 EHV charges'!$A:$O,10,FALSE)=0,"",VLOOKUP($A18,'Annex 2 EHV charges'!$A:$O,10,FALSE)),"")</f>
        <v/>
      </c>
      <c r="H18" s="69" t="str">
        <f>IFERROR(IF(VLOOKUP($A18,'Annex 2 EHV charges'!$A:$O,11,FALSE)=0,"",VLOOKUP($A18,'Annex 2 EHV charges'!$A:$O,11,FALSE)),"")</f>
        <v/>
      </c>
    </row>
    <row r="19" spans="1:8" x14ac:dyDescent="0.2">
      <c r="A19" s="65" t="str">
        <f t="array" ref="A19">IFERROR(INDEX('Annex 2 EHV charges'!$A$11:$A$11, MATCH(0, IF(ISBLANK('Annex 2 EHV charges'!$A$11:$A$11),1, COUNTIF(A$4:$A18, 'Annex 2 EHV charges'!$A$11:$A$11)), 0)),"")</f>
        <v/>
      </c>
      <c r="B19" s="65" t="str">
        <f>IF($A19="","",VLOOKUP($A19,'Annex 2 EHV charges'!$A:$O,2,0))</f>
        <v/>
      </c>
      <c r="C19" s="66" t="str">
        <f>IF($A19="","",VLOOKUP($A19,'Annex 2 EHV charges'!$A:$O,3,0))</f>
        <v/>
      </c>
      <c r="D19" s="65" t="str">
        <f>IF($A19="","",VLOOKUP($A19,'Annex 2 EHV charges'!$A:$O,7,0))</f>
        <v/>
      </c>
      <c r="E19" s="67" t="str">
        <f>IFERROR(IF(VLOOKUP($A19,'Annex 2 EHV charges'!$A:$O,8,FALSE)=0,"",VLOOKUP($A19,'Annex 2 EHV charges'!$A:$O,8,FALSE)),"")</f>
        <v/>
      </c>
      <c r="F19" s="68" t="str">
        <f>IFERROR(IF(VLOOKUP($A19,'Annex 2 EHV charges'!$A:$O,9,FALSE)=0,"",VLOOKUP($A19,'Annex 2 EHV charges'!$A:$O,9,FALSE)),"")</f>
        <v/>
      </c>
      <c r="G19" s="69" t="str">
        <f>IFERROR(IF(VLOOKUP($A19,'Annex 2 EHV charges'!$A:$O,10,FALSE)=0,"",VLOOKUP($A19,'Annex 2 EHV charges'!$A:$O,10,FALSE)),"")</f>
        <v/>
      </c>
      <c r="H19" s="69" t="str">
        <f>IFERROR(IF(VLOOKUP($A19,'Annex 2 EHV charges'!$A:$O,11,FALSE)=0,"",VLOOKUP($A19,'Annex 2 EHV charges'!$A:$O,11,FALSE)),"")</f>
        <v/>
      </c>
    </row>
    <row r="20" spans="1:8" x14ac:dyDescent="0.2">
      <c r="A20" s="65" t="str">
        <f t="array" ref="A20">IFERROR(INDEX('Annex 2 EHV charges'!$A$11:$A$11, MATCH(0, IF(ISBLANK('Annex 2 EHV charges'!$A$11:$A$11),1, COUNTIF(A$4:$A19, 'Annex 2 EHV charges'!$A$11:$A$11)), 0)),"")</f>
        <v/>
      </c>
      <c r="B20" s="65" t="str">
        <f>IF($A20="","",VLOOKUP($A20,'Annex 2 EHV charges'!$A:$O,2,0))</f>
        <v/>
      </c>
      <c r="C20" s="66" t="str">
        <f>IF($A20="","",VLOOKUP($A20,'Annex 2 EHV charges'!$A:$O,3,0))</f>
        <v/>
      </c>
      <c r="D20" s="65" t="str">
        <f>IF($A20="","",VLOOKUP($A20,'Annex 2 EHV charges'!$A:$O,7,0))</f>
        <v/>
      </c>
      <c r="E20" s="67" t="str">
        <f>IFERROR(IF(VLOOKUP($A20,'Annex 2 EHV charges'!$A:$O,8,FALSE)=0,"",VLOOKUP($A20,'Annex 2 EHV charges'!$A:$O,8,FALSE)),"")</f>
        <v/>
      </c>
      <c r="F20" s="68" t="str">
        <f>IFERROR(IF(VLOOKUP($A20,'Annex 2 EHV charges'!$A:$O,9,FALSE)=0,"",VLOOKUP($A20,'Annex 2 EHV charges'!$A:$O,9,FALSE)),"")</f>
        <v/>
      </c>
      <c r="G20" s="69" t="str">
        <f>IFERROR(IF(VLOOKUP($A20,'Annex 2 EHV charges'!$A:$O,10,FALSE)=0,"",VLOOKUP($A20,'Annex 2 EHV charges'!$A:$O,10,FALSE)),"")</f>
        <v/>
      </c>
      <c r="H20" s="69" t="str">
        <f>IFERROR(IF(VLOOKUP($A20,'Annex 2 EHV charges'!$A:$O,11,FALSE)=0,"",VLOOKUP($A20,'Annex 2 EHV charges'!$A:$O,11,FALSE)),"")</f>
        <v/>
      </c>
    </row>
    <row r="21" spans="1:8" x14ac:dyDescent="0.2">
      <c r="A21" s="65" t="str">
        <f t="array" ref="A21">IFERROR(INDEX('Annex 2 EHV charges'!$A$11:$A$11, MATCH(0, IF(ISBLANK('Annex 2 EHV charges'!$A$11:$A$11),1, COUNTIF(A$4:$A20, 'Annex 2 EHV charges'!$A$11:$A$11)), 0)),"")</f>
        <v/>
      </c>
      <c r="B21" s="65" t="str">
        <f>IF($A21="","",VLOOKUP($A21,'Annex 2 EHV charges'!$A:$O,2,0))</f>
        <v/>
      </c>
      <c r="C21" s="66" t="str">
        <f>IF($A21="","",VLOOKUP($A21,'Annex 2 EHV charges'!$A:$O,3,0))</f>
        <v/>
      </c>
      <c r="D21" s="65" t="str">
        <f>IF($A21="","",VLOOKUP($A21,'Annex 2 EHV charges'!$A:$O,7,0))</f>
        <v/>
      </c>
      <c r="E21" s="67" t="str">
        <f>IFERROR(IF(VLOOKUP($A21,'Annex 2 EHV charges'!$A:$O,8,FALSE)=0,"",VLOOKUP($A21,'Annex 2 EHV charges'!$A:$O,8,FALSE)),"")</f>
        <v/>
      </c>
      <c r="F21" s="68" t="str">
        <f>IFERROR(IF(VLOOKUP($A21,'Annex 2 EHV charges'!$A:$O,9,FALSE)=0,"",VLOOKUP($A21,'Annex 2 EHV charges'!$A:$O,9,FALSE)),"")</f>
        <v/>
      </c>
      <c r="G21" s="69" t="str">
        <f>IFERROR(IF(VLOOKUP($A21,'Annex 2 EHV charges'!$A:$O,10,FALSE)=0,"",VLOOKUP($A21,'Annex 2 EHV charges'!$A:$O,10,FALSE)),"")</f>
        <v/>
      </c>
      <c r="H21" s="69" t="str">
        <f>IFERROR(IF(VLOOKUP($A21,'Annex 2 EHV charges'!$A:$O,11,FALSE)=0,"",VLOOKUP($A21,'Annex 2 EHV charges'!$A:$O,11,FALSE)),"")</f>
        <v/>
      </c>
    </row>
    <row r="22" spans="1:8" x14ac:dyDescent="0.2">
      <c r="A22" s="65" t="str">
        <f t="array" ref="A22">IFERROR(INDEX('Annex 2 EHV charges'!$A$11:$A$11, MATCH(0, IF(ISBLANK('Annex 2 EHV charges'!$A$11:$A$11),1, COUNTIF(A$4:$A21, 'Annex 2 EHV charges'!$A$11:$A$11)), 0)),"")</f>
        <v/>
      </c>
      <c r="B22" s="65" t="str">
        <f>IF($A22="","",VLOOKUP($A22,'Annex 2 EHV charges'!$A:$O,2,0))</f>
        <v/>
      </c>
      <c r="C22" s="66" t="str">
        <f>IF($A22="","",VLOOKUP($A22,'Annex 2 EHV charges'!$A:$O,3,0))</f>
        <v/>
      </c>
      <c r="D22" s="65" t="str">
        <f>IF($A22="","",VLOOKUP($A22,'Annex 2 EHV charges'!$A:$O,7,0))</f>
        <v/>
      </c>
      <c r="E22" s="67" t="str">
        <f>IFERROR(IF(VLOOKUP($A22,'Annex 2 EHV charges'!$A:$O,8,FALSE)=0,"",VLOOKUP($A22,'Annex 2 EHV charges'!$A:$O,8,FALSE)),"")</f>
        <v/>
      </c>
      <c r="F22" s="68" t="str">
        <f>IFERROR(IF(VLOOKUP($A22,'Annex 2 EHV charges'!$A:$O,9,FALSE)=0,"",VLOOKUP($A22,'Annex 2 EHV charges'!$A:$O,9,FALSE)),"")</f>
        <v/>
      </c>
      <c r="G22" s="69" t="str">
        <f>IFERROR(IF(VLOOKUP($A22,'Annex 2 EHV charges'!$A:$O,10,FALSE)=0,"",VLOOKUP($A22,'Annex 2 EHV charges'!$A:$O,10,FALSE)),"")</f>
        <v/>
      </c>
      <c r="H22" s="69" t="str">
        <f>IFERROR(IF(VLOOKUP($A22,'Annex 2 EHV charges'!$A:$O,11,FALSE)=0,"",VLOOKUP($A22,'Annex 2 EHV charges'!$A:$O,11,FALSE)),"")</f>
        <v/>
      </c>
    </row>
    <row r="23" spans="1:8" x14ac:dyDescent="0.2">
      <c r="A23" s="65" t="str">
        <f t="array" ref="A23">IFERROR(INDEX('Annex 2 EHV charges'!$A$11:$A$11, MATCH(0, IF(ISBLANK('Annex 2 EHV charges'!$A$11:$A$11),1, COUNTIF(A$4:$A22, 'Annex 2 EHV charges'!$A$11:$A$11)), 0)),"")</f>
        <v/>
      </c>
      <c r="B23" s="65" t="str">
        <f>IF($A23="","",VLOOKUP($A23,'Annex 2 EHV charges'!$A:$O,2,0))</f>
        <v/>
      </c>
      <c r="C23" s="66" t="str">
        <f>IF($A23="","",VLOOKUP($A23,'Annex 2 EHV charges'!$A:$O,3,0))</f>
        <v/>
      </c>
      <c r="D23" s="65" t="str">
        <f>IF($A23="","",VLOOKUP($A23,'Annex 2 EHV charges'!$A:$O,7,0))</f>
        <v/>
      </c>
      <c r="E23" s="67" t="str">
        <f>IFERROR(IF(VLOOKUP($A23,'Annex 2 EHV charges'!$A:$O,8,FALSE)=0,"",VLOOKUP($A23,'Annex 2 EHV charges'!$A:$O,8,FALSE)),"")</f>
        <v/>
      </c>
      <c r="F23" s="68" t="str">
        <f>IFERROR(IF(VLOOKUP($A23,'Annex 2 EHV charges'!$A:$O,9,FALSE)=0,"",VLOOKUP($A23,'Annex 2 EHV charges'!$A:$O,9,FALSE)),"")</f>
        <v/>
      </c>
      <c r="G23" s="69" t="str">
        <f>IFERROR(IF(VLOOKUP($A23,'Annex 2 EHV charges'!$A:$O,10,FALSE)=0,"",VLOOKUP($A23,'Annex 2 EHV charges'!$A:$O,10,FALSE)),"")</f>
        <v/>
      </c>
      <c r="H23" s="69" t="str">
        <f>IFERROR(IF(VLOOKUP($A23,'Annex 2 EHV charges'!$A:$O,11,FALSE)=0,"",VLOOKUP($A23,'Annex 2 EHV charges'!$A:$O,11,FALSE)),"")</f>
        <v/>
      </c>
    </row>
    <row r="24" spans="1:8" x14ac:dyDescent="0.2">
      <c r="A24" s="65" t="str">
        <f t="array" ref="A24">IFERROR(INDEX('Annex 2 EHV charges'!$A$11:$A$11, MATCH(0, IF(ISBLANK('Annex 2 EHV charges'!$A$11:$A$11),1, COUNTIF(A$4:$A23, 'Annex 2 EHV charges'!$A$11:$A$11)), 0)),"")</f>
        <v/>
      </c>
      <c r="B24" s="65" t="str">
        <f>IF($A24="","",VLOOKUP($A24,'Annex 2 EHV charges'!$A:$O,2,0))</f>
        <v/>
      </c>
      <c r="C24" s="66" t="str">
        <f>IF($A24="","",VLOOKUP($A24,'Annex 2 EHV charges'!$A:$O,3,0))</f>
        <v/>
      </c>
      <c r="D24" s="65" t="str">
        <f>IF($A24="","",VLOOKUP($A24,'Annex 2 EHV charges'!$A:$O,7,0))</f>
        <v/>
      </c>
      <c r="E24" s="67" t="str">
        <f>IFERROR(IF(VLOOKUP($A24,'Annex 2 EHV charges'!$A:$O,8,FALSE)=0,"",VLOOKUP($A24,'Annex 2 EHV charges'!$A:$O,8,FALSE)),"")</f>
        <v/>
      </c>
      <c r="F24" s="68" t="str">
        <f>IFERROR(IF(VLOOKUP($A24,'Annex 2 EHV charges'!$A:$O,9,FALSE)=0,"",VLOOKUP($A24,'Annex 2 EHV charges'!$A:$O,9,FALSE)),"")</f>
        <v/>
      </c>
      <c r="G24" s="69" t="str">
        <f>IFERROR(IF(VLOOKUP($A24,'Annex 2 EHV charges'!$A:$O,10,FALSE)=0,"",VLOOKUP($A24,'Annex 2 EHV charges'!$A:$O,10,FALSE)),"")</f>
        <v/>
      </c>
      <c r="H24" s="69" t="str">
        <f>IFERROR(IF(VLOOKUP($A24,'Annex 2 EHV charges'!$A:$O,11,FALSE)=0,"",VLOOKUP($A24,'Annex 2 EHV charges'!$A:$O,11,FALSE)),"")</f>
        <v/>
      </c>
    </row>
    <row r="25" spans="1:8" x14ac:dyDescent="0.2">
      <c r="A25" s="65" t="str">
        <f t="array" ref="A25">IFERROR(INDEX('Annex 2 EHV charges'!$A$11:$A$11, MATCH(0, IF(ISBLANK('Annex 2 EHV charges'!$A$11:$A$11),1, COUNTIF(A$4:$A24, 'Annex 2 EHV charges'!$A$11:$A$11)), 0)),"")</f>
        <v/>
      </c>
      <c r="B25" s="65" t="str">
        <f>IF($A25="","",VLOOKUP($A25,'Annex 2 EHV charges'!$A:$O,2,0))</f>
        <v/>
      </c>
      <c r="C25" s="66" t="str">
        <f>IF($A25="","",VLOOKUP($A25,'Annex 2 EHV charges'!$A:$O,3,0))</f>
        <v/>
      </c>
      <c r="D25" s="65" t="str">
        <f>IF($A25="","",VLOOKUP($A25,'Annex 2 EHV charges'!$A:$O,7,0))</f>
        <v/>
      </c>
      <c r="E25" s="67" t="str">
        <f>IFERROR(IF(VLOOKUP($A25,'Annex 2 EHV charges'!$A:$O,8,FALSE)=0,"",VLOOKUP($A25,'Annex 2 EHV charges'!$A:$O,8,FALSE)),"")</f>
        <v/>
      </c>
      <c r="F25" s="68" t="str">
        <f>IFERROR(IF(VLOOKUP($A25,'Annex 2 EHV charges'!$A:$O,9,FALSE)=0,"",VLOOKUP($A25,'Annex 2 EHV charges'!$A:$O,9,FALSE)),"")</f>
        <v/>
      </c>
      <c r="G25" s="69" t="str">
        <f>IFERROR(IF(VLOOKUP($A25,'Annex 2 EHV charges'!$A:$O,10,FALSE)=0,"",VLOOKUP($A25,'Annex 2 EHV charges'!$A:$O,10,FALSE)),"")</f>
        <v/>
      </c>
      <c r="H25" s="69" t="str">
        <f>IFERROR(IF(VLOOKUP($A25,'Annex 2 EHV charges'!$A:$O,11,FALSE)=0,"",VLOOKUP($A25,'Annex 2 EHV charges'!$A:$O,11,FALSE)),"")</f>
        <v/>
      </c>
    </row>
    <row r="26" spans="1:8" x14ac:dyDescent="0.2">
      <c r="A26" s="65" t="str">
        <f t="array" ref="A26">IFERROR(INDEX('Annex 2 EHV charges'!$A$11:$A$11, MATCH(0, IF(ISBLANK('Annex 2 EHV charges'!$A$11:$A$11),1, COUNTIF(A$4:$A25, 'Annex 2 EHV charges'!$A$11:$A$11)), 0)),"")</f>
        <v/>
      </c>
      <c r="B26" s="65" t="str">
        <f>IF($A26="","",VLOOKUP($A26,'Annex 2 EHV charges'!$A:$O,2,0))</f>
        <v/>
      </c>
      <c r="C26" s="66" t="str">
        <f>IF($A26="","",VLOOKUP($A26,'Annex 2 EHV charges'!$A:$O,3,0))</f>
        <v/>
      </c>
      <c r="D26" s="65" t="str">
        <f>IF($A26="","",VLOOKUP($A26,'Annex 2 EHV charges'!$A:$O,7,0))</f>
        <v/>
      </c>
      <c r="E26" s="67" t="str">
        <f>IFERROR(IF(VLOOKUP($A26,'Annex 2 EHV charges'!$A:$O,8,FALSE)=0,"",VLOOKUP($A26,'Annex 2 EHV charges'!$A:$O,8,FALSE)),"")</f>
        <v/>
      </c>
      <c r="F26" s="68" t="str">
        <f>IFERROR(IF(VLOOKUP($A26,'Annex 2 EHV charges'!$A:$O,9,FALSE)=0,"",VLOOKUP($A26,'Annex 2 EHV charges'!$A:$O,9,FALSE)),"")</f>
        <v/>
      </c>
      <c r="G26" s="69" t="str">
        <f>IFERROR(IF(VLOOKUP($A26,'Annex 2 EHV charges'!$A:$O,10,FALSE)=0,"",VLOOKUP($A26,'Annex 2 EHV charges'!$A:$O,10,FALSE)),"")</f>
        <v/>
      </c>
      <c r="H26" s="69" t="str">
        <f>IFERROR(IF(VLOOKUP($A26,'Annex 2 EHV charges'!$A:$O,11,FALSE)=0,"",VLOOKUP($A26,'Annex 2 EHV charges'!$A:$O,11,FALSE)),"")</f>
        <v/>
      </c>
    </row>
    <row r="27" spans="1:8" x14ac:dyDescent="0.2">
      <c r="A27" s="65" t="str">
        <f t="array" ref="A27">IFERROR(INDEX('Annex 2 EHV charges'!$A$11:$A$11, MATCH(0, IF(ISBLANK('Annex 2 EHV charges'!$A$11:$A$11),1, COUNTIF(A$4:$A26, 'Annex 2 EHV charges'!$A$11:$A$11)), 0)),"")</f>
        <v/>
      </c>
      <c r="B27" s="65" t="str">
        <f>IF($A27="","",VLOOKUP($A27,'Annex 2 EHV charges'!$A:$O,2,0))</f>
        <v/>
      </c>
      <c r="C27" s="66" t="str">
        <f>IF($A27="","",VLOOKUP($A27,'Annex 2 EHV charges'!$A:$O,3,0))</f>
        <v/>
      </c>
      <c r="D27" s="65" t="str">
        <f>IF($A27="","",VLOOKUP($A27,'Annex 2 EHV charges'!$A:$O,7,0))</f>
        <v/>
      </c>
      <c r="E27" s="67" t="str">
        <f>IFERROR(IF(VLOOKUP($A27,'Annex 2 EHV charges'!$A:$O,8,FALSE)=0,"",VLOOKUP($A27,'Annex 2 EHV charges'!$A:$O,8,FALSE)),"")</f>
        <v/>
      </c>
      <c r="F27" s="68" t="str">
        <f>IFERROR(IF(VLOOKUP($A27,'Annex 2 EHV charges'!$A:$O,9,FALSE)=0,"",VLOOKUP($A27,'Annex 2 EHV charges'!$A:$O,9,FALSE)),"")</f>
        <v/>
      </c>
      <c r="G27" s="69" t="str">
        <f>IFERROR(IF(VLOOKUP($A27,'Annex 2 EHV charges'!$A:$O,10,FALSE)=0,"",VLOOKUP($A27,'Annex 2 EHV charges'!$A:$O,10,FALSE)),"")</f>
        <v/>
      </c>
      <c r="H27" s="69" t="str">
        <f>IFERROR(IF(VLOOKUP($A27,'Annex 2 EHV charges'!$A:$O,11,FALSE)=0,"",VLOOKUP($A27,'Annex 2 EHV charges'!$A:$O,11,FALSE)),"")</f>
        <v/>
      </c>
    </row>
    <row r="28" spans="1:8" x14ac:dyDescent="0.2">
      <c r="A28" s="65" t="str">
        <f t="array" ref="A28">IFERROR(INDEX('Annex 2 EHV charges'!$A$11:$A$11, MATCH(0, IF(ISBLANK('Annex 2 EHV charges'!$A$11:$A$11),1, COUNTIF(A$4:$A27, 'Annex 2 EHV charges'!$A$11:$A$11)), 0)),"")</f>
        <v/>
      </c>
      <c r="B28" s="65" t="str">
        <f>IF($A28="","",VLOOKUP($A28,'Annex 2 EHV charges'!$A:$O,2,0))</f>
        <v/>
      </c>
      <c r="C28" s="66" t="str">
        <f>IF($A28="","",VLOOKUP($A28,'Annex 2 EHV charges'!$A:$O,3,0))</f>
        <v/>
      </c>
      <c r="D28" s="65" t="str">
        <f>IF($A28="","",VLOOKUP($A28,'Annex 2 EHV charges'!$A:$O,7,0))</f>
        <v/>
      </c>
      <c r="E28" s="67" t="str">
        <f>IFERROR(IF(VLOOKUP($A28,'Annex 2 EHV charges'!$A:$O,8,FALSE)=0,"",VLOOKUP($A28,'Annex 2 EHV charges'!$A:$O,8,FALSE)),"")</f>
        <v/>
      </c>
      <c r="F28" s="68" t="str">
        <f>IFERROR(IF(VLOOKUP($A28,'Annex 2 EHV charges'!$A:$O,9,FALSE)=0,"",VLOOKUP($A28,'Annex 2 EHV charges'!$A:$O,9,FALSE)),"")</f>
        <v/>
      </c>
      <c r="G28" s="69" t="str">
        <f>IFERROR(IF(VLOOKUP($A28,'Annex 2 EHV charges'!$A:$O,10,FALSE)=0,"",VLOOKUP($A28,'Annex 2 EHV charges'!$A:$O,10,FALSE)),"")</f>
        <v/>
      </c>
      <c r="H28" s="69" t="str">
        <f>IFERROR(IF(VLOOKUP($A28,'Annex 2 EHV charges'!$A:$O,11,FALSE)=0,"",VLOOKUP($A28,'Annex 2 EHV charges'!$A:$O,11,FALSE)),"")</f>
        <v/>
      </c>
    </row>
    <row r="29" spans="1:8" x14ac:dyDescent="0.2">
      <c r="A29" s="65" t="str">
        <f t="array" ref="A29">IFERROR(INDEX('Annex 2 EHV charges'!$A$11:$A$11, MATCH(0, IF(ISBLANK('Annex 2 EHV charges'!$A$11:$A$11),1, COUNTIF(A$4:$A28, 'Annex 2 EHV charges'!$A$11:$A$11)), 0)),"")</f>
        <v/>
      </c>
      <c r="B29" s="65" t="str">
        <f>IF($A29="","",VLOOKUP($A29,'Annex 2 EHV charges'!$A:$O,2,0))</f>
        <v/>
      </c>
      <c r="C29" s="66" t="str">
        <f>IF($A29="","",VLOOKUP($A29,'Annex 2 EHV charges'!$A:$O,3,0))</f>
        <v/>
      </c>
      <c r="D29" s="65" t="str">
        <f>IF($A29="","",VLOOKUP($A29,'Annex 2 EHV charges'!$A:$O,7,0))</f>
        <v/>
      </c>
      <c r="E29" s="67" t="str">
        <f>IFERROR(IF(VLOOKUP($A29,'Annex 2 EHV charges'!$A:$O,8,FALSE)=0,"",VLOOKUP($A29,'Annex 2 EHV charges'!$A:$O,8,FALSE)),"")</f>
        <v/>
      </c>
      <c r="F29" s="68" t="str">
        <f>IFERROR(IF(VLOOKUP($A29,'Annex 2 EHV charges'!$A:$O,9,FALSE)=0,"",VLOOKUP($A29,'Annex 2 EHV charges'!$A:$O,9,FALSE)),"")</f>
        <v/>
      </c>
      <c r="G29" s="69" t="str">
        <f>IFERROR(IF(VLOOKUP($A29,'Annex 2 EHV charges'!$A:$O,10,FALSE)=0,"",VLOOKUP($A29,'Annex 2 EHV charges'!$A:$O,10,FALSE)),"")</f>
        <v/>
      </c>
      <c r="H29" s="69" t="str">
        <f>IFERROR(IF(VLOOKUP($A29,'Annex 2 EHV charges'!$A:$O,11,FALSE)=0,"",VLOOKUP($A29,'Annex 2 EHV charges'!$A:$O,11,FALSE)),"")</f>
        <v/>
      </c>
    </row>
    <row r="30" spans="1:8" x14ac:dyDescent="0.2">
      <c r="A30" s="65" t="str">
        <f t="array" ref="A30">IFERROR(INDEX('Annex 2 EHV charges'!$A$11:$A$11, MATCH(0, IF(ISBLANK('Annex 2 EHV charges'!$A$11:$A$11),1, COUNTIF(A$4:$A29, 'Annex 2 EHV charges'!$A$11:$A$11)), 0)),"")</f>
        <v/>
      </c>
      <c r="B30" s="65" t="str">
        <f>IF($A30="","",VLOOKUP($A30,'Annex 2 EHV charges'!$A:$O,2,0))</f>
        <v/>
      </c>
      <c r="C30" s="66" t="str">
        <f>IF($A30="","",VLOOKUP($A30,'Annex 2 EHV charges'!$A:$O,3,0))</f>
        <v/>
      </c>
      <c r="D30" s="65" t="str">
        <f>IF($A30="","",VLOOKUP($A30,'Annex 2 EHV charges'!$A:$O,7,0))</f>
        <v/>
      </c>
      <c r="E30" s="67" t="str">
        <f>IFERROR(IF(VLOOKUP($A30,'Annex 2 EHV charges'!$A:$O,8,FALSE)=0,"",VLOOKUP($A30,'Annex 2 EHV charges'!$A:$O,8,FALSE)),"")</f>
        <v/>
      </c>
      <c r="F30" s="68" t="str">
        <f>IFERROR(IF(VLOOKUP($A30,'Annex 2 EHV charges'!$A:$O,9,FALSE)=0,"",VLOOKUP($A30,'Annex 2 EHV charges'!$A:$O,9,FALSE)),"")</f>
        <v/>
      </c>
      <c r="G30" s="69" t="str">
        <f>IFERROR(IF(VLOOKUP($A30,'Annex 2 EHV charges'!$A:$O,10,FALSE)=0,"",VLOOKUP($A30,'Annex 2 EHV charges'!$A:$O,10,FALSE)),"")</f>
        <v/>
      </c>
      <c r="H30" s="69" t="str">
        <f>IFERROR(IF(VLOOKUP($A30,'Annex 2 EHV charges'!$A:$O,11,FALSE)=0,"",VLOOKUP($A30,'Annex 2 EHV charges'!$A:$O,11,FALSE)),"")</f>
        <v/>
      </c>
    </row>
    <row r="31" spans="1:8" x14ac:dyDescent="0.2">
      <c r="A31" s="65" t="str">
        <f t="array" ref="A31">IFERROR(INDEX('Annex 2 EHV charges'!$A$11:$A$11, MATCH(0, IF(ISBLANK('Annex 2 EHV charges'!$A$11:$A$11),1, COUNTIF(A$4:$A30, 'Annex 2 EHV charges'!$A$11:$A$11)), 0)),"")</f>
        <v/>
      </c>
      <c r="B31" s="65" t="str">
        <f>IF($A31="","",VLOOKUP($A31,'Annex 2 EHV charges'!$A:$O,2,0))</f>
        <v/>
      </c>
      <c r="C31" s="66" t="str">
        <f>IF($A31="","",VLOOKUP($A31,'Annex 2 EHV charges'!$A:$O,3,0))</f>
        <v/>
      </c>
      <c r="D31" s="65" t="str">
        <f>IF($A31="","",VLOOKUP($A31,'Annex 2 EHV charges'!$A:$O,7,0))</f>
        <v/>
      </c>
      <c r="E31" s="67" t="str">
        <f>IFERROR(IF(VLOOKUP($A31,'Annex 2 EHV charges'!$A:$O,8,FALSE)=0,"",VLOOKUP($A31,'Annex 2 EHV charges'!$A:$O,8,FALSE)),"")</f>
        <v/>
      </c>
      <c r="F31" s="68" t="str">
        <f>IFERROR(IF(VLOOKUP($A31,'Annex 2 EHV charges'!$A:$O,9,FALSE)=0,"",VLOOKUP($A31,'Annex 2 EHV charges'!$A:$O,9,FALSE)),"")</f>
        <v/>
      </c>
      <c r="G31" s="69" t="str">
        <f>IFERROR(IF(VLOOKUP($A31,'Annex 2 EHV charges'!$A:$O,10,FALSE)=0,"",VLOOKUP($A31,'Annex 2 EHV charges'!$A:$O,10,FALSE)),"")</f>
        <v/>
      </c>
      <c r="H31" s="69" t="str">
        <f>IFERROR(IF(VLOOKUP($A31,'Annex 2 EHV charges'!$A:$O,11,FALSE)=0,"",VLOOKUP($A31,'Annex 2 EHV charges'!$A:$O,11,FALSE)),"")</f>
        <v/>
      </c>
    </row>
    <row r="32" spans="1:8" x14ac:dyDescent="0.2">
      <c r="A32" s="65" t="str">
        <f t="array" ref="A32">IFERROR(INDEX('Annex 2 EHV charges'!$A$11:$A$11, MATCH(0, IF(ISBLANK('Annex 2 EHV charges'!$A$11:$A$11),1, COUNTIF(A$4:$A31, 'Annex 2 EHV charges'!$A$11:$A$11)), 0)),"")</f>
        <v/>
      </c>
      <c r="B32" s="65" t="str">
        <f>IF($A32="","",VLOOKUP($A32,'Annex 2 EHV charges'!$A:$O,2,0))</f>
        <v/>
      </c>
      <c r="C32" s="66" t="str">
        <f>IF($A32="","",VLOOKUP($A32,'Annex 2 EHV charges'!$A:$O,3,0))</f>
        <v/>
      </c>
      <c r="D32" s="65" t="str">
        <f>IF($A32="","",VLOOKUP($A32,'Annex 2 EHV charges'!$A:$O,7,0))</f>
        <v/>
      </c>
      <c r="E32" s="67" t="str">
        <f>IFERROR(IF(VLOOKUP($A32,'Annex 2 EHV charges'!$A:$O,8,FALSE)=0,"",VLOOKUP($A32,'Annex 2 EHV charges'!$A:$O,8,FALSE)),"")</f>
        <v/>
      </c>
      <c r="F32" s="68" t="str">
        <f>IFERROR(IF(VLOOKUP($A32,'Annex 2 EHV charges'!$A:$O,9,FALSE)=0,"",VLOOKUP($A32,'Annex 2 EHV charges'!$A:$O,9,FALSE)),"")</f>
        <v/>
      </c>
      <c r="G32" s="69" t="str">
        <f>IFERROR(IF(VLOOKUP($A32,'Annex 2 EHV charges'!$A:$O,10,FALSE)=0,"",VLOOKUP($A32,'Annex 2 EHV charges'!$A:$O,10,FALSE)),"")</f>
        <v/>
      </c>
      <c r="H32" s="69" t="str">
        <f>IFERROR(IF(VLOOKUP($A32,'Annex 2 EHV charges'!$A:$O,11,FALSE)=0,"",VLOOKUP($A32,'Annex 2 EHV charges'!$A:$O,11,FALSE)),"")</f>
        <v/>
      </c>
    </row>
    <row r="33" spans="1:8" x14ac:dyDescent="0.2">
      <c r="A33" s="65" t="str">
        <f t="array" ref="A33">IFERROR(INDEX('Annex 2 EHV charges'!$A$11:$A$11, MATCH(0, IF(ISBLANK('Annex 2 EHV charges'!$A$11:$A$11),1, COUNTIF(A$4:$A32, 'Annex 2 EHV charges'!$A$11:$A$11)), 0)),"")</f>
        <v/>
      </c>
      <c r="B33" s="65" t="str">
        <f>IF($A33="","",VLOOKUP($A33,'Annex 2 EHV charges'!$A:$O,2,0))</f>
        <v/>
      </c>
      <c r="C33" s="66" t="str">
        <f>IF($A33="","",VLOOKUP($A33,'Annex 2 EHV charges'!$A:$O,3,0))</f>
        <v/>
      </c>
      <c r="D33" s="65" t="str">
        <f>IF($A33="","",VLOOKUP($A33,'Annex 2 EHV charges'!$A:$O,7,0))</f>
        <v/>
      </c>
      <c r="E33" s="67" t="str">
        <f>IFERROR(IF(VLOOKUP($A33,'Annex 2 EHV charges'!$A:$O,8,FALSE)=0,"",VLOOKUP($A33,'Annex 2 EHV charges'!$A:$O,8,FALSE)),"")</f>
        <v/>
      </c>
      <c r="F33" s="68" t="str">
        <f>IFERROR(IF(VLOOKUP($A33,'Annex 2 EHV charges'!$A:$O,9,FALSE)=0,"",VLOOKUP($A33,'Annex 2 EHV charges'!$A:$O,9,FALSE)),"")</f>
        <v/>
      </c>
      <c r="G33" s="69" t="str">
        <f>IFERROR(IF(VLOOKUP($A33,'Annex 2 EHV charges'!$A:$O,10,FALSE)=0,"",VLOOKUP($A33,'Annex 2 EHV charges'!$A:$O,10,FALSE)),"")</f>
        <v/>
      </c>
      <c r="H33" s="69" t="str">
        <f>IFERROR(IF(VLOOKUP($A33,'Annex 2 EHV charges'!$A:$O,11,FALSE)=0,"",VLOOKUP($A33,'Annex 2 EHV charges'!$A:$O,11,FALSE)),"")</f>
        <v/>
      </c>
    </row>
    <row r="34" spans="1:8" x14ac:dyDescent="0.2">
      <c r="A34" s="65" t="str">
        <f t="array" ref="A34">IFERROR(INDEX('Annex 2 EHV charges'!$A$11:$A$11, MATCH(0, IF(ISBLANK('Annex 2 EHV charges'!$A$11:$A$11),1, COUNTIF(A$4:$A33, 'Annex 2 EHV charges'!$A$11:$A$11)), 0)),"")</f>
        <v/>
      </c>
      <c r="B34" s="65" t="str">
        <f>IF($A34="","",VLOOKUP($A34,'Annex 2 EHV charges'!$A:$O,2,0))</f>
        <v/>
      </c>
      <c r="C34" s="66" t="str">
        <f>IF($A34="","",VLOOKUP($A34,'Annex 2 EHV charges'!$A:$O,3,0))</f>
        <v/>
      </c>
      <c r="D34" s="65" t="str">
        <f>IF($A34="","",VLOOKUP($A34,'Annex 2 EHV charges'!$A:$O,7,0))</f>
        <v/>
      </c>
      <c r="E34" s="67" t="str">
        <f>IFERROR(IF(VLOOKUP($A34,'Annex 2 EHV charges'!$A:$O,8,FALSE)=0,"",VLOOKUP($A34,'Annex 2 EHV charges'!$A:$O,8,FALSE)),"")</f>
        <v/>
      </c>
      <c r="F34" s="68" t="str">
        <f>IFERROR(IF(VLOOKUP($A34,'Annex 2 EHV charges'!$A:$O,9,FALSE)=0,"",VLOOKUP($A34,'Annex 2 EHV charges'!$A:$O,9,FALSE)),"")</f>
        <v/>
      </c>
      <c r="G34" s="69" t="str">
        <f>IFERROR(IF(VLOOKUP($A34,'Annex 2 EHV charges'!$A:$O,10,FALSE)=0,"",VLOOKUP($A34,'Annex 2 EHV charges'!$A:$O,10,FALSE)),"")</f>
        <v/>
      </c>
      <c r="H34" s="69" t="str">
        <f>IFERROR(IF(VLOOKUP($A34,'Annex 2 EHV charges'!$A:$O,11,FALSE)=0,"",VLOOKUP($A34,'Annex 2 EHV charges'!$A:$O,11,FALSE)),"")</f>
        <v/>
      </c>
    </row>
    <row r="35" spans="1:8" x14ac:dyDescent="0.2">
      <c r="A35" s="65" t="str">
        <f t="array" ref="A35">IFERROR(INDEX('Annex 2 EHV charges'!$A$11:$A$11, MATCH(0, IF(ISBLANK('Annex 2 EHV charges'!$A$11:$A$11),1, COUNTIF(A$4:$A34, 'Annex 2 EHV charges'!$A$11:$A$11)), 0)),"")</f>
        <v/>
      </c>
      <c r="B35" s="65" t="str">
        <f>IF($A35="","",VLOOKUP($A35,'Annex 2 EHV charges'!$A:$O,2,0))</f>
        <v/>
      </c>
      <c r="C35" s="66" t="str">
        <f>IF($A35="","",VLOOKUP($A35,'Annex 2 EHV charges'!$A:$O,3,0))</f>
        <v/>
      </c>
      <c r="D35" s="65" t="str">
        <f>IF($A35="","",VLOOKUP($A35,'Annex 2 EHV charges'!$A:$O,7,0))</f>
        <v/>
      </c>
      <c r="E35" s="67" t="str">
        <f>IFERROR(IF(VLOOKUP($A35,'Annex 2 EHV charges'!$A:$O,8,FALSE)=0,"",VLOOKUP($A35,'Annex 2 EHV charges'!$A:$O,8,FALSE)),"")</f>
        <v/>
      </c>
      <c r="F35" s="68" t="str">
        <f>IFERROR(IF(VLOOKUP($A35,'Annex 2 EHV charges'!$A:$O,9,FALSE)=0,"",VLOOKUP($A35,'Annex 2 EHV charges'!$A:$O,9,FALSE)),"")</f>
        <v/>
      </c>
      <c r="G35" s="69" t="str">
        <f>IFERROR(IF(VLOOKUP($A35,'Annex 2 EHV charges'!$A:$O,10,FALSE)=0,"",VLOOKUP($A35,'Annex 2 EHV charges'!$A:$O,10,FALSE)),"")</f>
        <v/>
      </c>
      <c r="H35" s="69" t="str">
        <f>IFERROR(IF(VLOOKUP($A35,'Annex 2 EHV charges'!$A:$O,11,FALSE)=0,"",VLOOKUP($A35,'Annex 2 EHV charges'!$A:$O,11,FALSE)),"")</f>
        <v/>
      </c>
    </row>
    <row r="36" spans="1:8" x14ac:dyDescent="0.2">
      <c r="A36" s="65" t="str">
        <f t="array" ref="A36">IFERROR(INDEX('Annex 2 EHV charges'!$A$11:$A$11, MATCH(0, IF(ISBLANK('Annex 2 EHV charges'!$A$11:$A$11),1, COUNTIF(A$4:$A35, 'Annex 2 EHV charges'!$A$11:$A$11)), 0)),"")</f>
        <v/>
      </c>
      <c r="B36" s="65" t="str">
        <f>IF($A36="","",VLOOKUP($A36,'Annex 2 EHV charges'!$A:$O,2,0))</f>
        <v/>
      </c>
      <c r="C36" s="66" t="str">
        <f>IF($A36="","",VLOOKUP($A36,'Annex 2 EHV charges'!$A:$O,3,0))</f>
        <v/>
      </c>
      <c r="D36" s="65" t="str">
        <f>IF($A36="","",VLOOKUP($A36,'Annex 2 EHV charges'!$A:$O,7,0))</f>
        <v/>
      </c>
      <c r="E36" s="67" t="str">
        <f>IFERROR(IF(VLOOKUP($A36,'Annex 2 EHV charges'!$A:$O,8,FALSE)=0,"",VLOOKUP($A36,'Annex 2 EHV charges'!$A:$O,8,FALSE)),"")</f>
        <v/>
      </c>
      <c r="F36" s="68" t="str">
        <f>IFERROR(IF(VLOOKUP($A36,'Annex 2 EHV charges'!$A:$O,9,FALSE)=0,"",VLOOKUP($A36,'Annex 2 EHV charges'!$A:$O,9,FALSE)),"")</f>
        <v/>
      </c>
      <c r="G36" s="69" t="str">
        <f>IFERROR(IF(VLOOKUP($A36,'Annex 2 EHV charges'!$A:$O,10,FALSE)=0,"",VLOOKUP($A36,'Annex 2 EHV charges'!$A:$O,10,FALSE)),"")</f>
        <v/>
      </c>
      <c r="H36" s="69" t="str">
        <f>IFERROR(IF(VLOOKUP($A36,'Annex 2 EHV charges'!$A:$O,11,FALSE)=0,"",VLOOKUP($A36,'Annex 2 EHV charges'!$A:$O,11,FALSE)),"")</f>
        <v/>
      </c>
    </row>
    <row r="37" spans="1:8" x14ac:dyDescent="0.2">
      <c r="A37" s="65" t="str">
        <f t="array" ref="A37">IFERROR(INDEX('Annex 2 EHV charges'!$A$11:$A$11, MATCH(0, IF(ISBLANK('Annex 2 EHV charges'!$A$11:$A$11),1, COUNTIF(A$4:$A36, 'Annex 2 EHV charges'!$A$11:$A$11)), 0)),"")</f>
        <v/>
      </c>
      <c r="B37" s="65" t="str">
        <f>IF($A37="","",VLOOKUP($A37,'Annex 2 EHV charges'!$A:$O,2,0))</f>
        <v/>
      </c>
      <c r="C37" s="66" t="str">
        <f>IF($A37="","",VLOOKUP($A37,'Annex 2 EHV charges'!$A:$O,3,0))</f>
        <v/>
      </c>
      <c r="D37" s="65" t="str">
        <f>IF($A37="","",VLOOKUP($A37,'Annex 2 EHV charges'!$A:$O,7,0))</f>
        <v/>
      </c>
      <c r="E37" s="67" t="str">
        <f>IFERROR(IF(VLOOKUP($A37,'Annex 2 EHV charges'!$A:$O,8,FALSE)=0,"",VLOOKUP($A37,'Annex 2 EHV charges'!$A:$O,8,FALSE)),"")</f>
        <v/>
      </c>
      <c r="F37" s="68" t="str">
        <f>IFERROR(IF(VLOOKUP($A37,'Annex 2 EHV charges'!$A:$O,9,FALSE)=0,"",VLOOKUP($A37,'Annex 2 EHV charges'!$A:$O,9,FALSE)),"")</f>
        <v/>
      </c>
      <c r="G37" s="69" t="str">
        <f>IFERROR(IF(VLOOKUP($A37,'Annex 2 EHV charges'!$A:$O,10,FALSE)=0,"",VLOOKUP($A37,'Annex 2 EHV charges'!$A:$O,10,FALSE)),"")</f>
        <v/>
      </c>
      <c r="H37" s="69" t="str">
        <f>IFERROR(IF(VLOOKUP($A37,'Annex 2 EHV charges'!$A:$O,11,FALSE)=0,"",VLOOKUP($A37,'Annex 2 EHV charges'!$A:$O,11,FALSE)),"")</f>
        <v/>
      </c>
    </row>
    <row r="38" spans="1:8" x14ac:dyDescent="0.2">
      <c r="A38" s="65" t="str">
        <f t="array" ref="A38">IFERROR(INDEX('Annex 2 EHV charges'!$A$11:$A$11, MATCH(0, IF(ISBLANK('Annex 2 EHV charges'!$A$11:$A$11),1, COUNTIF(A$4:$A37, 'Annex 2 EHV charges'!$A$11:$A$11)), 0)),"")</f>
        <v/>
      </c>
      <c r="B38" s="65" t="str">
        <f>IF($A38="","",VLOOKUP($A38,'Annex 2 EHV charges'!$A:$O,2,0))</f>
        <v/>
      </c>
      <c r="C38" s="66" t="str">
        <f>IF($A38="","",VLOOKUP($A38,'Annex 2 EHV charges'!$A:$O,3,0))</f>
        <v/>
      </c>
      <c r="D38" s="65" t="str">
        <f>IF($A38="","",VLOOKUP($A38,'Annex 2 EHV charges'!$A:$O,7,0))</f>
        <v/>
      </c>
      <c r="E38" s="67" t="str">
        <f>IFERROR(IF(VLOOKUP($A38,'Annex 2 EHV charges'!$A:$O,8,FALSE)=0,"",VLOOKUP($A38,'Annex 2 EHV charges'!$A:$O,8,FALSE)),"")</f>
        <v/>
      </c>
      <c r="F38" s="68" t="str">
        <f>IFERROR(IF(VLOOKUP($A38,'Annex 2 EHV charges'!$A:$O,9,FALSE)=0,"",VLOOKUP($A38,'Annex 2 EHV charges'!$A:$O,9,FALSE)),"")</f>
        <v/>
      </c>
      <c r="G38" s="69" t="str">
        <f>IFERROR(IF(VLOOKUP($A38,'Annex 2 EHV charges'!$A:$O,10,FALSE)=0,"",VLOOKUP($A38,'Annex 2 EHV charges'!$A:$O,10,FALSE)),"")</f>
        <v/>
      </c>
      <c r="H38" s="69" t="str">
        <f>IFERROR(IF(VLOOKUP($A38,'Annex 2 EHV charges'!$A:$O,11,FALSE)=0,"",VLOOKUP($A38,'Annex 2 EHV charges'!$A:$O,11,FALSE)),"")</f>
        <v/>
      </c>
    </row>
    <row r="39" spans="1:8" x14ac:dyDescent="0.2">
      <c r="A39" s="65" t="str">
        <f t="array" ref="A39">IFERROR(INDEX('Annex 2 EHV charges'!$A$11:$A$11, MATCH(0, IF(ISBLANK('Annex 2 EHV charges'!$A$11:$A$11),1, COUNTIF(A$4:$A38, 'Annex 2 EHV charges'!$A$11:$A$11)), 0)),"")</f>
        <v/>
      </c>
      <c r="B39" s="65" t="str">
        <f>IF($A39="","",VLOOKUP($A39,'Annex 2 EHV charges'!$A:$O,2,0))</f>
        <v/>
      </c>
      <c r="C39" s="66" t="str">
        <f>IF($A39="","",VLOOKUP($A39,'Annex 2 EHV charges'!$A:$O,3,0))</f>
        <v/>
      </c>
      <c r="D39" s="65" t="str">
        <f>IF($A39="","",VLOOKUP($A39,'Annex 2 EHV charges'!$A:$O,7,0))</f>
        <v/>
      </c>
      <c r="E39" s="67" t="str">
        <f>IFERROR(IF(VLOOKUP($A39,'Annex 2 EHV charges'!$A:$O,8,FALSE)=0,"",VLOOKUP($A39,'Annex 2 EHV charges'!$A:$O,8,FALSE)),"")</f>
        <v/>
      </c>
      <c r="F39" s="68" t="str">
        <f>IFERROR(IF(VLOOKUP($A39,'Annex 2 EHV charges'!$A:$O,9,FALSE)=0,"",VLOOKUP($A39,'Annex 2 EHV charges'!$A:$O,9,FALSE)),"")</f>
        <v/>
      </c>
      <c r="G39" s="69" t="str">
        <f>IFERROR(IF(VLOOKUP($A39,'Annex 2 EHV charges'!$A:$O,10,FALSE)=0,"",VLOOKUP($A39,'Annex 2 EHV charges'!$A:$O,10,FALSE)),"")</f>
        <v/>
      </c>
      <c r="H39" s="69" t="str">
        <f>IFERROR(IF(VLOOKUP($A39,'Annex 2 EHV charges'!$A:$O,11,FALSE)=0,"",VLOOKUP($A39,'Annex 2 EHV charges'!$A:$O,11,FALSE)),"")</f>
        <v/>
      </c>
    </row>
    <row r="40" spans="1:8" x14ac:dyDescent="0.2">
      <c r="A40" s="65" t="str">
        <f t="array" ref="A40">IFERROR(INDEX('Annex 2 EHV charges'!$A$11:$A$11, MATCH(0, IF(ISBLANK('Annex 2 EHV charges'!$A$11:$A$11),1, COUNTIF(A$4:$A39, 'Annex 2 EHV charges'!$A$11:$A$11)), 0)),"")</f>
        <v/>
      </c>
      <c r="B40" s="65" t="str">
        <f>IF($A40="","",VLOOKUP($A40,'Annex 2 EHV charges'!$A:$O,2,0))</f>
        <v/>
      </c>
      <c r="C40" s="66" t="str">
        <f>IF($A40="","",VLOOKUP($A40,'Annex 2 EHV charges'!$A:$O,3,0))</f>
        <v/>
      </c>
      <c r="D40" s="65" t="str">
        <f>IF($A40="","",VLOOKUP($A40,'Annex 2 EHV charges'!$A:$O,7,0))</f>
        <v/>
      </c>
      <c r="E40" s="67" t="str">
        <f>IFERROR(IF(VLOOKUP($A40,'Annex 2 EHV charges'!$A:$O,8,FALSE)=0,"",VLOOKUP($A40,'Annex 2 EHV charges'!$A:$O,8,FALSE)),"")</f>
        <v/>
      </c>
      <c r="F40" s="68" t="str">
        <f>IFERROR(IF(VLOOKUP($A40,'Annex 2 EHV charges'!$A:$O,9,FALSE)=0,"",VLOOKUP($A40,'Annex 2 EHV charges'!$A:$O,9,FALSE)),"")</f>
        <v/>
      </c>
      <c r="G40" s="69" t="str">
        <f>IFERROR(IF(VLOOKUP($A40,'Annex 2 EHV charges'!$A:$O,10,FALSE)=0,"",VLOOKUP($A40,'Annex 2 EHV charges'!$A:$O,10,FALSE)),"")</f>
        <v/>
      </c>
      <c r="H40" s="69" t="str">
        <f>IFERROR(IF(VLOOKUP($A40,'Annex 2 EHV charges'!$A:$O,11,FALSE)=0,"",VLOOKUP($A40,'Annex 2 EHV charges'!$A:$O,11,FALSE)),"")</f>
        <v/>
      </c>
    </row>
    <row r="41" spans="1:8" x14ac:dyDescent="0.2">
      <c r="A41" s="65" t="str">
        <f t="array" ref="A41">IFERROR(INDEX('Annex 2 EHV charges'!$A$11:$A$11, MATCH(0, IF(ISBLANK('Annex 2 EHV charges'!$A$11:$A$11),1, COUNTIF(A$4:$A40, 'Annex 2 EHV charges'!$A$11:$A$11)), 0)),"")</f>
        <v/>
      </c>
      <c r="B41" s="65" t="str">
        <f>IF($A41="","",VLOOKUP($A41,'Annex 2 EHV charges'!$A:$O,2,0))</f>
        <v/>
      </c>
      <c r="C41" s="66" t="str">
        <f>IF($A41="","",VLOOKUP($A41,'Annex 2 EHV charges'!$A:$O,3,0))</f>
        <v/>
      </c>
      <c r="D41" s="65" t="str">
        <f>IF($A41="","",VLOOKUP($A41,'Annex 2 EHV charges'!$A:$O,7,0))</f>
        <v/>
      </c>
      <c r="E41" s="67" t="str">
        <f>IFERROR(IF(VLOOKUP($A41,'Annex 2 EHV charges'!$A:$O,8,FALSE)=0,"",VLOOKUP($A41,'Annex 2 EHV charges'!$A:$O,8,FALSE)),"")</f>
        <v/>
      </c>
      <c r="F41" s="68" t="str">
        <f>IFERROR(IF(VLOOKUP($A41,'Annex 2 EHV charges'!$A:$O,9,FALSE)=0,"",VLOOKUP($A41,'Annex 2 EHV charges'!$A:$O,9,FALSE)),"")</f>
        <v/>
      </c>
      <c r="G41" s="69" t="str">
        <f>IFERROR(IF(VLOOKUP($A41,'Annex 2 EHV charges'!$A:$O,10,FALSE)=0,"",VLOOKUP($A41,'Annex 2 EHV charges'!$A:$O,10,FALSE)),"")</f>
        <v/>
      </c>
      <c r="H41" s="69" t="str">
        <f>IFERROR(IF(VLOOKUP($A41,'Annex 2 EHV charges'!$A:$O,11,FALSE)=0,"",VLOOKUP($A41,'Annex 2 EHV charges'!$A:$O,11,FALSE)),"")</f>
        <v/>
      </c>
    </row>
    <row r="42" spans="1:8" x14ac:dyDescent="0.2">
      <c r="A42" s="65" t="str">
        <f t="array" ref="A42">IFERROR(INDEX('Annex 2 EHV charges'!$A$11:$A$11, MATCH(0, IF(ISBLANK('Annex 2 EHV charges'!$A$11:$A$11),1, COUNTIF(A$4:$A41, 'Annex 2 EHV charges'!$A$11:$A$11)), 0)),"")</f>
        <v/>
      </c>
      <c r="B42" s="65" t="str">
        <f>IF($A42="","",VLOOKUP($A42,'Annex 2 EHV charges'!$A:$O,2,0))</f>
        <v/>
      </c>
      <c r="C42" s="66" t="str">
        <f>IF($A42="","",VLOOKUP($A42,'Annex 2 EHV charges'!$A:$O,3,0))</f>
        <v/>
      </c>
      <c r="D42" s="65" t="str">
        <f>IF($A42="","",VLOOKUP($A42,'Annex 2 EHV charges'!$A:$O,7,0))</f>
        <v/>
      </c>
      <c r="E42" s="67" t="str">
        <f>IFERROR(IF(VLOOKUP($A42,'Annex 2 EHV charges'!$A:$O,8,FALSE)=0,"",VLOOKUP($A42,'Annex 2 EHV charges'!$A:$O,8,FALSE)),"")</f>
        <v/>
      </c>
      <c r="F42" s="68" t="str">
        <f>IFERROR(IF(VLOOKUP($A42,'Annex 2 EHV charges'!$A:$O,9,FALSE)=0,"",VLOOKUP($A42,'Annex 2 EHV charges'!$A:$O,9,FALSE)),"")</f>
        <v/>
      </c>
      <c r="G42" s="69" t="str">
        <f>IFERROR(IF(VLOOKUP($A42,'Annex 2 EHV charges'!$A:$O,10,FALSE)=0,"",VLOOKUP($A42,'Annex 2 EHV charges'!$A:$O,10,FALSE)),"")</f>
        <v/>
      </c>
      <c r="H42" s="69" t="str">
        <f>IFERROR(IF(VLOOKUP($A42,'Annex 2 EHV charges'!$A:$O,11,FALSE)=0,"",VLOOKUP($A42,'Annex 2 EHV charges'!$A:$O,11,FALSE)),"")</f>
        <v/>
      </c>
    </row>
    <row r="43" spans="1:8" x14ac:dyDescent="0.2">
      <c r="A43" s="65" t="str">
        <f t="array" ref="A43">IFERROR(INDEX('Annex 2 EHV charges'!$A$11:$A$11, MATCH(0, IF(ISBLANK('Annex 2 EHV charges'!$A$11:$A$11),1, COUNTIF(A$4:$A42, 'Annex 2 EHV charges'!$A$11:$A$11)), 0)),"")</f>
        <v/>
      </c>
      <c r="B43" s="65" t="str">
        <f>IF($A43="","",VLOOKUP($A43,'Annex 2 EHV charges'!$A:$O,2,0))</f>
        <v/>
      </c>
      <c r="C43" s="66" t="str">
        <f>IF($A43="","",VLOOKUP($A43,'Annex 2 EHV charges'!$A:$O,3,0))</f>
        <v/>
      </c>
      <c r="D43" s="65" t="str">
        <f>IF($A43="","",VLOOKUP($A43,'Annex 2 EHV charges'!$A:$O,7,0))</f>
        <v/>
      </c>
      <c r="E43" s="67" t="str">
        <f>IFERROR(IF(VLOOKUP($A43,'Annex 2 EHV charges'!$A:$O,8,FALSE)=0,"",VLOOKUP($A43,'Annex 2 EHV charges'!$A:$O,8,FALSE)),"")</f>
        <v/>
      </c>
      <c r="F43" s="68" t="str">
        <f>IFERROR(IF(VLOOKUP($A43,'Annex 2 EHV charges'!$A:$O,9,FALSE)=0,"",VLOOKUP($A43,'Annex 2 EHV charges'!$A:$O,9,FALSE)),"")</f>
        <v/>
      </c>
      <c r="G43" s="69" t="str">
        <f>IFERROR(IF(VLOOKUP($A43,'Annex 2 EHV charges'!$A:$O,10,FALSE)=0,"",VLOOKUP($A43,'Annex 2 EHV charges'!$A:$O,10,FALSE)),"")</f>
        <v/>
      </c>
      <c r="H43" s="69" t="str">
        <f>IFERROR(IF(VLOOKUP($A43,'Annex 2 EHV charges'!$A:$O,11,FALSE)=0,"",VLOOKUP($A43,'Annex 2 EHV charges'!$A:$O,11,FALSE)),"")</f>
        <v/>
      </c>
    </row>
    <row r="44" spans="1:8" x14ac:dyDescent="0.2">
      <c r="A44" s="65" t="str">
        <f t="array" ref="A44">IFERROR(INDEX('Annex 2 EHV charges'!$A$11:$A$11, MATCH(0, IF(ISBLANK('Annex 2 EHV charges'!$A$11:$A$11),1, COUNTIF(A$4:$A43, 'Annex 2 EHV charges'!$A$11:$A$11)), 0)),"")</f>
        <v/>
      </c>
      <c r="B44" s="65" t="str">
        <f>IF($A44="","",VLOOKUP($A44,'Annex 2 EHV charges'!$A:$O,2,0))</f>
        <v/>
      </c>
      <c r="C44" s="66" t="str">
        <f>IF($A44="","",VLOOKUP($A44,'Annex 2 EHV charges'!$A:$O,3,0))</f>
        <v/>
      </c>
      <c r="D44" s="65" t="str">
        <f>IF($A44="","",VLOOKUP($A44,'Annex 2 EHV charges'!$A:$O,7,0))</f>
        <v/>
      </c>
      <c r="E44" s="67" t="str">
        <f>IFERROR(IF(VLOOKUP($A44,'Annex 2 EHV charges'!$A:$O,8,FALSE)=0,"",VLOOKUP($A44,'Annex 2 EHV charges'!$A:$O,8,FALSE)),"")</f>
        <v/>
      </c>
      <c r="F44" s="68" t="str">
        <f>IFERROR(IF(VLOOKUP($A44,'Annex 2 EHV charges'!$A:$O,9,FALSE)=0,"",VLOOKUP($A44,'Annex 2 EHV charges'!$A:$O,9,FALSE)),"")</f>
        <v/>
      </c>
      <c r="G44" s="69" t="str">
        <f>IFERROR(IF(VLOOKUP($A44,'Annex 2 EHV charges'!$A:$O,10,FALSE)=0,"",VLOOKUP($A44,'Annex 2 EHV charges'!$A:$O,10,FALSE)),"")</f>
        <v/>
      </c>
      <c r="H44" s="69" t="str">
        <f>IFERROR(IF(VLOOKUP($A44,'Annex 2 EHV charges'!$A:$O,11,FALSE)=0,"",VLOOKUP($A44,'Annex 2 EHV charges'!$A:$O,11,FALSE)),"")</f>
        <v/>
      </c>
    </row>
    <row r="45" spans="1:8" x14ac:dyDescent="0.2">
      <c r="A45" s="65" t="str">
        <f t="array" ref="A45">IFERROR(INDEX('Annex 2 EHV charges'!$A$11:$A$11, MATCH(0, IF(ISBLANK('Annex 2 EHV charges'!$A$11:$A$11),1, COUNTIF(A$4:$A44, 'Annex 2 EHV charges'!$A$11:$A$11)), 0)),"")</f>
        <v/>
      </c>
      <c r="B45" s="65" t="str">
        <f>IF($A45="","",VLOOKUP($A45,'Annex 2 EHV charges'!$A:$O,2,0))</f>
        <v/>
      </c>
      <c r="C45" s="66" t="str">
        <f>IF($A45="","",VLOOKUP($A45,'Annex 2 EHV charges'!$A:$O,3,0))</f>
        <v/>
      </c>
      <c r="D45" s="65" t="str">
        <f>IF($A45="","",VLOOKUP($A45,'Annex 2 EHV charges'!$A:$O,7,0))</f>
        <v/>
      </c>
      <c r="E45" s="67" t="str">
        <f>IFERROR(IF(VLOOKUP($A45,'Annex 2 EHV charges'!$A:$O,8,FALSE)=0,"",VLOOKUP($A45,'Annex 2 EHV charges'!$A:$O,8,FALSE)),"")</f>
        <v/>
      </c>
      <c r="F45" s="68" t="str">
        <f>IFERROR(IF(VLOOKUP($A45,'Annex 2 EHV charges'!$A:$O,9,FALSE)=0,"",VLOOKUP($A45,'Annex 2 EHV charges'!$A:$O,9,FALSE)),"")</f>
        <v/>
      </c>
      <c r="G45" s="69" t="str">
        <f>IFERROR(IF(VLOOKUP($A45,'Annex 2 EHV charges'!$A:$O,10,FALSE)=0,"",VLOOKUP($A45,'Annex 2 EHV charges'!$A:$O,10,FALSE)),"")</f>
        <v/>
      </c>
      <c r="H45" s="69" t="str">
        <f>IFERROR(IF(VLOOKUP($A45,'Annex 2 EHV charges'!$A:$O,11,FALSE)=0,"",VLOOKUP($A45,'Annex 2 EHV charges'!$A:$O,11,FALSE)),"")</f>
        <v/>
      </c>
    </row>
    <row r="46" spans="1:8" x14ac:dyDescent="0.2">
      <c r="A46" s="65" t="str">
        <f t="array" ref="A46">IFERROR(INDEX('Annex 2 EHV charges'!$A$11:$A$11, MATCH(0, IF(ISBLANK('Annex 2 EHV charges'!$A$11:$A$11),1, COUNTIF(A$4:$A45, 'Annex 2 EHV charges'!$A$11:$A$11)), 0)),"")</f>
        <v/>
      </c>
      <c r="B46" s="65" t="str">
        <f>IF($A46="","",VLOOKUP($A46,'Annex 2 EHV charges'!$A:$O,2,0))</f>
        <v/>
      </c>
      <c r="C46" s="66" t="str">
        <f>IF($A46="","",VLOOKUP($A46,'Annex 2 EHV charges'!$A:$O,3,0))</f>
        <v/>
      </c>
      <c r="D46" s="65" t="str">
        <f>IF($A46="","",VLOOKUP($A46,'Annex 2 EHV charges'!$A:$O,7,0))</f>
        <v/>
      </c>
      <c r="E46" s="67" t="str">
        <f>IFERROR(IF(VLOOKUP($A46,'Annex 2 EHV charges'!$A:$O,8,FALSE)=0,"",VLOOKUP($A46,'Annex 2 EHV charges'!$A:$O,8,FALSE)),"")</f>
        <v/>
      </c>
      <c r="F46" s="68" t="str">
        <f>IFERROR(IF(VLOOKUP($A46,'Annex 2 EHV charges'!$A:$O,9,FALSE)=0,"",VLOOKUP($A46,'Annex 2 EHV charges'!$A:$O,9,FALSE)),"")</f>
        <v/>
      </c>
      <c r="G46" s="69" t="str">
        <f>IFERROR(IF(VLOOKUP($A46,'Annex 2 EHV charges'!$A:$O,10,FALSE)=0,"",VLOOKUP($A46,'Annex 2 EHV charges'!$A:$O,10,FALSE)),"")</f>
        <v/>
      </c>
      <c r="H46" s="69" t="str">
        <f>IFERROR(IF(VLOOKUP($A46,'Annex 2 EHV charges'!$A:$O,11,FALSE)=0,"",VLOOKUP($A46,'Annex 2 EHV charges'!$A:$O,11,FALSE)),"")</f>
        <v/>
      </c>
    </row>
    <row r="47" spans="1:8" x14ac:dyDescent="0.2">
      <c r="A47" s="65" t="str">
        <f t="array" ref="A47">IFERROR(INDEX('Annex 2 EHV charges'!$A$11:$A$11, MATCH(0, IF(ISBLANK('Annex 2 EHV charges'!$A$11:$A$11),1, COUNTIF(A$4:$A46, 'Annex 2 EHV charges'!$A$11:$A$11)), 0)),"")</f>
        <v/>
      </c>
      <c r="B47" s="65" t="str">
        <f>IF($A47="","",VLOOKUP($A47,'Annex 2 EHV charges'!$A:$O,2,0))</f>
        <v/>
      </c>
      <c r="C47" s="66" t="str">
        <f>IF($A47="","",VLOOKUP($A47,'Annex 2 EHV charges'!$A:$O,3,0))</f>
        <v/>
      </c>
      <c r="D47" s="65" t="str">
        <f>IF($A47="","",VLOOKUP($A47,'Annex 2 EHV charges'!$A:$O,7,0))</f>
        <v/>
      </c>
      <c r="E47" s="67" t="str">
        <f>IFERROR(IF(VLOOKUP($A47,'Annex 2 EHV charges'!$A:$O,8,FALSE)=0,"",VLOOKUP($A47,'Annex 2 EHV charges'!$A:$O,8,FALSE)),"")</f>
        <v/>
      </c>
      <c r="F47" s="68" t="str">
        <f>IFERROR(IF(VLOOKUP($A47,'Annex 2 EHV charges'!$A:$O,9,FALSE)=0,"",VLOOKUP($A47,'Annex 2 EHV charges'!$A:$O,9,FALSE)),"")</f>
        <v/>
      </c>
      <c r="G47" s="69" t="str">
        <f>IFERROR(IF(VLOOKUP($A47,'Annex 2 EHV charges'!$A:$O,10,FALSE)=0,"",VLOOKUP($A47,'Annex 2 EHV charges'!$A:$O,10,FALSE)),"")</f>
        <v/>
      </c>
      <c r="H47" s="69" t="str">
        <f>IFERROR(IF(VLOOKUP($A47,'Annex 2 EHV charges'!$A:$O,11,FALSE)=0,"",VLOOKUP($A47,'Annex 2 EHV charges'!$A:$O,11,FALSE)),"")</f>
        <v/>
      </c>
    </row>
    <row r="48" spans="1:8" x14ac:dyDescent="0.2">
      <c r="A48" s="65" t="str">
        <f t="array" ref="A48">IFERROR(INDEX('Annex 2 EHV charges'!$A$11:$A$11, MATCH(0, IF(ISBLANK('Annex 2 EHV charges'!$A$11:$A$11),1, COUNTIF(A$4:$A47, 'Annex 2 EHV charges'!$A$11:$A$11)), 0)),"")</f>
        <v/>
      </c>
      <c r="B48" s="65" t="str">
        <f>IF($A48="","",VLOOKUP($A48,'Annex 2 EHV charges'!$A:$O,2,0))</f>
        <v/>
      </c>
      <c r="C48" s="66" t="str">
        <f>IF($A48="","",VLOOKUP($A48,'Annex 2 EHV charges'!$A:$O,3,0))</f>
        <v/>
      </c>
      <c r="D48" s="65" t="str">
        <f>IF($A48="","",VLOOKUP($A48,'Annex 2 EHV charges'!$A:$O,7,0))</f>
        <v/>
      </c>
      <c r="E48" s="67" t="str">
        <f>IFERROR(IF(VLOOKUP($A48,'Annex 2 EHV charges'!$A:$O,8,FALSE)=0,"",VLOOKUP($A48,'Annex 2 EHV charges'!$A:$O,8,FALSE)),"")</f>
        <v/>
      </c>
      <c r="F48" s="68" t="str">
        <f>IFERROR(IF(VLOOKUP($A48,'Annex 2 EHV charges'!$A:$O,9,FALSE)=0,"",VLOOKUP($A48,'Annex 2 EHV charges'!$A:$O,9,FALSE)),"")</f>
        <v/>
      </c>
      <c r="G48" s="69" t="str">
        <f>IFERROR(IF(VLOOKUP($A48,'Annex 2 EHV charges'!$A:$O,10,FALSE)=0,"",VLOOKUP($A48,'Annex 2 EHV charges'!$A:$O,10,FALSE)),"")</f>
        <v/>
      </c>
      <c r="H48" s="69" t="str">
        <f>IFERROR(IF(VLOOKUP($A48,'Annex 2 EHV charges'!$A:$O,11,FALSE)=0,"",VLOOKUP($A48,'Annex 2 EHV charges'!$A:$O,11,FALSE)),"")</f>
        <v/>
      </c>
    </row>
    <row r="49" spans="1:8" x14ac:dyDescent="0.2">
      <c r="A49" s="65" t="str">
        <f t="array" ref="A49">IFERROR(INDEX('Annex 2 EHV charges'!$A$11:$A$11, MATCH(0, IF(ISBLANK('Annex 2 EHV charges'!$A$11:$A$11),1, COUNTIF(A$4:$A48, 'Annex 2 EHV charges'!$A$11:$A$11)), 0)),"")</f>
        <v/>
      </c>
      <c r="B49" s="65" t="str">
        <f>IF($A49="","",VLOOKUP($A49,'Annex 2 EHV charges'!$A:$O,2,0))</f>
        <v/>
      </c>
      <c r="C49" s="66" t="str">
        <f>IF($A49="","",VLOOKUP($A49,'Annex 2 EHV charges'!$A:$O,3,0))</f>
        <v/>
      </c>
      <c r="D49" s="65" t="str">
        <f>IF($A49="","",VLOOKUP($A49,'Annex 2 EHV charges'!$A:$O,7,0))</f>
        <v/>
      </c>
      <c r="E49" s="67" t="str">
        <f>IFERROR(IF(VLOOKUP($A49,'Annex 2 EHV charges'!$A:$O,8,FALSE)=0,"",VLOOKUP($A49,'Annex 2 EHV charges'!$A:$O,8,FALSE)),"")</f>
        <v/>
      </c>
      <c r="F49" s="68" t="str">
        <f>IFERROR(IF(VLOOKUP($A49,'Annex 2 EHV charges'!$A:$O,9,FALSE)=0,"",VLOOKUP($A49,'Annex 2 EHV charges'!$A:$O,9,FALSE)),"")</f>
        <v/>
      </c>
      <c r="G49" s="69" t="str">
        <f>IFERROR(IF(VLOOKUP($A49,'Annex 2 EHV charges'!$A:$O,10,FALSE)=0,"",VLOOKUP($A49,'Annex 2 EHV charges'!$A:$O,10,FALSE)),"")</f>
        <v/>
      </c>
      <c r="H49" s="69" t="str">
        <f>IFERROR(IF(VLOOKUP($A49,'Annex 2 EHV charges'!$A:$O,11,FALSE)=0,"",VLOOKUP($A49,'Annex 2 EHV charges'!$A:$O,11,FALSE)),"")</f>
        <v/>
      </c>
    </row>
    <row r="50" spans="1:8" x14ac:dyDescent="0.2">
      <c r="A50" s="65" t="str">
        <f t="array" ref="A50">IFERROR(INDEX('Annex 2 EHV charges'!$A$11:$A$11, MATCH(0, IF(ISBLANK('Annex 2 EHV charges'!$A$11:$A$11),1, COUNTIF(A$4:$A49, 'Annex 2 EHV charges'!$A$11:$A$11)), 0)),"")</f>
        <v/>
      </c>
      <c r="B50" s="65" t="str">
        <f>IF($A50="","",VLOOKUP($A50,'Annex 2 EHV charges'!$A:$O,2,0))</f>
        <v/>
      </c>
      <c r="C50" s="66" t="str">
        <f>IF($A50="","",VLOOKUP($A50,'Annex 2 EHV charges'!$A:$O,3,0))</f>
        <v/>
      </c>
      <c r="D50" s="65" t="str">
        <f>IF($A50="","",VLOOKUP($A50,'Annex 2 EHV charges'!$A:$O,7,0))</f>
        <v/>
      </c>
      <c r="E50" s="67" t="str">
        <f>IFERROR(IF(VLOOKUP($A50,'Annex 2 EHV charges'!$A:$O,8,FALSE)=0,"",VLOOKUP($A50,'Annex 2 EHV charges'!$A:$O,8,FALSE)),"")</f>
        <v/>
      </c>
      <c r="F50" s="68" t="str">
        <f>IFERROR(IF(VLOOKUP($A50,'Annex 2 EHV charges'!$A:$O,9,FALSE)=0,"",VLOOKUP($A50,'Annex 2 EHV charges'!$A:$O,9,FALSE)),"")</f>
        <v/>
      </c>
      <c r="G50" s="69" t="str">
        <f>IFERROR(IF(VLOOKUP($A50,'Annex 2 EHV charges'!$A:$O,10,FALSE)=0,"",VLOOKUP($A50,'Annex 2 EHV charges'!$A:$O,10,FALSE)),"")</f>
        <v/>
      </c>
      <c r="H50" s="69" t="str">
        <f>IFERROR(IF(VLOOKUP($A50,'Annex 2 EHV charges'!$A:$O,11,FALSE)=0,"",VLOOKUP($A50,'Annex 2 EHV charges'!$A:$O,11,FALSE)),"")</f>
        <v/>
      </c>
    </row>
    <row r="51" spans="1:8" x14ac:dyDescent="0.2">
      <c r="A51" s="65" t="str">
        <f t="array" ref="A51">IFERROR(INDEX('Annex 2 EHV charges'!$A$11:$A$11, MATCH(0, IF(ISBLANK('Annex 2 EHV charges'!$A$11:$A$11),1, COUNTIF(A$4:$A50, 'Annex 2 EHV charges'!$A$11:$A$11)), 0)),"")</f>
        <v/>
      </c>
      <c r="B51" s="65" t="str">
        <f>IF($A51="","",VLOOKUP($A51,'Annex 2 EHV charges'!$A:$O,2,0))</f>
        <v/>
      </c>
      <c r="C51" s="66" t="str">
        <f>IF($A51="","",VLOOKUP($A51,'Annex 2 EHV charges'!$A:$O,3,0))</f>
        <v/>
      </c>
      <c r="D51" s="65" t="str">
        <f>IF($A51="","",VLOOKUP($A51,'Annex 2 EHV charges'!$A:$O,7,0))</f>
        <v/>
      </c>
      <c r="E51" s="67" t="str">
        <f>IFERROR(IF(VLOOKUP($A51,'Annex 2 EHV charges'!$A:$O,8,FALSE)=0,"",VLOOKUP($A51,'Annex 2 EHV charges'!$A:$O,8,FALSE)),"")</f>
        <v/>
      </c>
      <c r="F51" s="68" t="str">
        <f>IFERROR(IF(VLOOKUP($A51,'Annex 2 EHV charges'!$A:$O,9,FALSE)=0,"",VLOOKUP($A51,'Annex 2 EHV charges'!$A:$O,9,FALSE)),"")</f>
        <v/>
      </c>
      <c r="G51" s="69" t="str">
        <f>IFERROR(IF(VLOOKUP($A51,'Annex 2 EHV charges'!$A:$O,10,FALSE)=0,"",VLOOKUP($A51,'Annex 2 EHV charges'!$A:$O,10,FALSE)),"")</f>
        <v/>
      </c>
      <c r="H51" s="69" t="str">
        <f>IFERROR(IF(VLOOKUP($A51,'Annex 2 EHV charges'!$A:$O,11,FALSE)=0,"",VLOOKUP($A51,'Annex 2 EHV charges'!$A:$O,11,FALSE)),"")</f>
        <v/>
      </c>
    </row>
    <row r="52" spans="1:8" x14ac:dyDescent="0.2">
      <c r="A52" s="65" t="str">
        <f t="array" ref="A52">IFERROR(INDEX('Annex 2 EHV charges'!$A$11:$A$11, MATCH(0, IF(ISBLANK('Annex 2 EHV charges'!$A$11:$A$11),1, COUNTIF(A$4:$A51, 'Annex 2 EHV charges'!$A$11:$A$11)), 0)),"")</f>
        <v/>
      </c>
      <c r="B52" s="65" t="str">
        <f>IF($A52="","",VLOOKUP($A52,'Annex 2 EHV charges'!$A:$O,2,0))</f>
        <v/>
      </c>
      <c r="C52" s="66" t="str">
        <f>IF($A52="","",VLOOKUP($A52,'Annex 2 EHV charges'!$A:$O,3,0))</f>
        <v/>
      </c>
      <c r="D52" s="65" t="str">
        <f>IF($A52="","",VLOOKUP($A52,'Annex 2 EHV charges'!$A:$O,7,0))</f>
        <v/>
      </c>
      <c r="E52" s="67" t="str">
        <f>IFERROR(IF(VLOOKUP($A52,'Annex 2 EHV charges'!$A:$O,8,FALSE)=0,"",VLOOKUP($A52,'Annex 2 EHV charges'!$A:$O,8,FALSE)),"")</f>
        <v/>
      </c>
      <c r="F52" s="68" t="str">
        <f>IFERROR(IF(VLOOKUP($A52,'Annex 2 EHV charges'!$A:$O,9,FALSE)=0,"",VLOOKUP($A52,'Annex 2 EHV charges'!$A:$O,9,FALSE)),"")</f>
        <v/>
      </c>
      <c r="G52" s="69" t="str">
        <f>IFERROR(IF(VLOOKUP($A52,'Annex 2 EHV charges'!$A:$O,10,FALSE)=0,"",VLOOKUP($A52,'Annex 2 EHV charges'!$A:$O,10,FALSE)),"")</f>
        <v/>
      </c>
      <c r="H52" s="69" t="str">
        <f>IFERROR(IF(VLOOKUP($A52,'Annex 2 EHV charges'!$A:$O,11,FALSE)=0,"",VLOOKUP($A52,'Annex 2 EHV charges'!$A:$O,11,FALSE)),"")</f>
        <v/>
      </c>
    </row>
    <row r="53" spans="1:8" x14ac:dyDescent="0.2">
      <c r="A53" s="65" t="str">
        <f t="array" ref="A53">IFERROR(INDEX('Annex 2 EHV charges'!$A$11:$A$11, MATCH(0, IF(ISBLANK('Annex 2 EHV charges'!$A$11:$A$11),1, COUNTIF(A$4:$A52, 'Annex 2 EHV charges'!$A$11:$A$11)), 0)),"")</f>
        <v/>
      </c>
      <c r="B53" s="65" t="str">
        <f>IF($A53="","",VLOOKUP($A53,'Annex 2 EHV charges'!$A:$O,2,0))</f>
        <v/>
      </c>
      <c r="C53" s="66" t="str">
        <f>IF($A53="","",VLOOKUP($A53,'Annex 2 EHV charges'!$A:$O,3,0))</f>
        <v/>
      </c>
      <c r="D53" s="65" t="str">
        <f>IF($A53="","",VLOOKUP($A53,'Annex 2 EHV charges'!$A:$O,7,0))</f>
        <v/>
      </c>
      <c r="E53" s="67" t="str">
        <f>IFERROR(IF(VLOOKUP($A53,'Annex 2 EHV charges'!$A:$O,8,FALSE)=0,"",VLOOKUP($A53,'Annex 2 EHV charges'!$A:$O,8,FALSE)),"")</f>
        <v/>
      </c>
      <c r="F53" s="68" t="str">
        <f>IFERROR(IF(VLOOKUP($A53,'Annex 2 EHV charges'!$A:$O,9,FALSE)=0,"",VLOOKUP($A53,'Annex 2 EHV charges'!$A:$O,9,FALSE)),"")</f>
        <v/>
      </c>
      <c r="G53" s="69" t="str">
        <f>IFERROR(IF(VLOOKUP($A53,'Annex 2 EHV charges'!$A:$O,10,FALSE)=0,"",VLOOKUP($A53,'Annex 2 EHV charges'!$A:$O,10,FALSE)),"")</f>
        <v/>
      </c>
      <c r="H53" s="69" t="str">
        <f>IFERROR(IF(VLOOKUP($A53,'Annex 2 EHV charges'!$A:$O,11,FALSE)=0,"",VLOOKUP($A53,'Annex 2 EHV charges'!$A:$O,11,FALSE)),"")</f>
        <v/>
      </c>
    </row>
    <row r="54" spans="1:8" x14ac:dyDescent="0.2">
      <c r="A54" s="65" t="str">
        <f t="array" ref="A54">IFERROR(INDEX('Annex 2 EHV charges'!$A$11:$A$11, MATCH(0, IF(ISBLANK('Annex 2 EHV charges'!$A$11:$A$11),1, COUNTIF(A$4:$A53, 'Annex 2 EHV charges'!$A$11:$A$11)), 0)),"")</f>
        <v/>
      </c>
      <c r="B54" s="65" t="str">
        <f>IF($A54="","",VLOOKUP($A54,'Annex 2 EHV charges'!$A:$O,2,0))</f>
        <v/>
      </c>
      <c r="C54" s="66" t="str">
        <f>IF($A54="","",VLOOKUP($A54,'Annex 2 EHV charges'!$A:$O,3,0))</f>
        <v/>
      </c>
      <c r="D54" s="65" t="str">
        <f>IF($A54="","",VLOOKUP($A54,'Annex 2 EHV charges'!$A:$O,7,0))</f>
        <v/>
      </c>
      <c r="E54" s="67" t="str">
        <f>IFERROR(IF(VLOOKUP($A54,'Annex 2 EHV charges'!$A:$O,8,FALSE)=0,"",VLOOKUP($A54,'Annex 2 EHV charges'!$A:$O,8,FALSE)),"")</f>
        <v/>
      </c>
      <c r="F54" s="68" t="str">
        <f>IFERROR(IF(VLOOKUP($A54,'Annex 2 EHV charges'!$A:$O,9,FALSE)=0,"",VLOOKUP($A54,'Annex 2 EHV charges'!$A:$O,9,FALSE)),"")</f>
        <v/>
      </c>
      <c r="G54" s="69" t="str">
        <f>IFERROR(IF(VLOOKUP($A54,'Annex 2 EHV charges'!$A:$O,10,FALSE)=0,"",VLOOKUP($A54,'Annex 2 EHV charges'!$A:$O,10,FALSE)),"")</f>
        <v/>
      </c>
      <c r="H54" s="69" t="str">
        <f>IFERROR(IF(VLOOKUP($A54,'Annex 2 EHV charges'!$A:$O,11,FALSE)=0,"",VLOOKUP($A54,'Annex 2 EHV charges'!$A:$O,11,FALSE)),"")</f>
        <v/>
      </c>
    </row>
    <row r="55" spans="1:8" x14ac:dyDescent="0.2">
      <c r="A55" s="65" t="str">
        <f t="array" ref="A55">IFERROR(INDEX('Annex 2 EHV charges'!$A$11:$A$11, MATCH(0, IF(ISBLANK('Annex 2 EHV charges'!$A$11:$A$11),1, COUNTIF(A$4:$A54, 'Annex 2 EHV charges'!$A$11:$A$11)), 0)),"")</f>
        <v/>
      </c>
      <c r="B55" s="65" t="str">
        <f>IF($A55="","",VLOOKUP($A55,'Annex 2 EHV charges'!$A:$O,2,0))</f>
        <v/>
      </c>
      <c r="C55" s="66" t="str">
        <f>IF($A55="","",VLOOKUP($A55,'Annex 2 EHV charges'!$A:$O,3,0))</f>
        <v/>
      </c>
      <c r="D55" s="65" t="str">
        <f>IF($A55="","",VLOOKUP($A55,'Annex 2 EHV charges'!$A:$O,7,0))</f>
        <v/>
      </c>
      <c r="E55" s="67" t="str">
        <f>IFERROR(IF(VLOOKUP($A55,'Annex 2 EHV charges'!$A:$O,8,FALSE)=0,"",VLOOKUP($A55,'Annex 2 EHV charges'!$A:$O,8,FALSE)),"")</f>
        <v/>
      </c>
      <c r="F55" s="68" t="str">
        <f>IFERROR(IF(VLOOKUP($A55,'Annex 2 EHV charges'!$A:$O,9,FALSE)=0,"",VLOOKUP($A55,'Annex 2 EHV charges'!$A:$O,9,FALSE)),"")</f>
        <v/>
      </c>
      <c r="G55" s="69" t="str">
        <f>IFERROR(IF(VLOOKUP($A55,'Annex 2 EHV charges'!$A:$O,10,FALSE)=0,"",VLOOKUP($A55,'Annex 2 EHV charges'!$A:$O,10,FALSE)),"")</f>
        <v/>
      </c>
      <c r="H55" s="69" t="str">
        <f>IFERROR(IF(VLOOKUP($A55,'Annex 2 EHV charges'!$A:$O,11,FALSE)=0,"",VLOOKUP($A55,'Annex 2 EHV charges'!$A:$O,11,FALSE)),"")</f>
        <v/>
      </c>
    </row>
    <row r="56" spans="1:8" x14ac:dyDescent="0.2">
      <c r="A56" s="65" t="str">
        <f t="array" ref="A56">IFERROR(INDEX('Annex 2 EHV charges'!$A$11:$A$11, MATCH(0, IF(ISBLANK('Annex 2 EHV charges'!$A$11:$A$11),1, COUNTIF(A$4:$A55, 'Annex 2 EHV charges'!$A$11:$A$11)), 0)),"")</f>
        <v/>
      </c>
      <c r="B56" s="65" t="str">
        <f>IF($A56="","",VLOOKUP($A56,'Annex 2 EHV charges'!$A:$O,2,0))</f>
        <v/>
      </c>
      <c r="C56" s="66" t="str">
        <f>IF($A56="","",VLOOKUP($A56,'Annex 2 EHV charges'!$A:$O,3,0))</f>
        <v/>
      </c>
      <c r="D56" s="65" t="str">
        <f>IF($A56="","",VLOOKUP($A56,'Annex 2 EHV charges'!$A:$O,7,0))</f>
        <v/>
      </c>
      <c r="E56" s="67" t="str">
        <f>IFERROR(IF(VLOOKUP($A56,'Annex 2 EHV charges'!$A:$O,8,FALSE)=0,"",VLOOKUP($A56,'Annex 2 EHV charges'!$A:$O,8,FALSE)),"")</f>
        <v/>
      </c>
      <c r="F56" s="68" t="str">
        <f>IFERROR(IF(VLOOKUP($A56,'Annex 2 EHV charges'!$A:$O,9,FALSE)=0,"",VLOOKUP($A56,'Annex 2 EHV charges'!$A:$O,9,FALSE)),"")</f>
        <v/>
      </c>
      <c r="G56" s="69" t="str">
        <f>IFERROR(IF(VLOOKUP($A56,'Annex 2 EHV charges'!$A:$O,10,FALSE)=0,"",VLOOKUP($A56,'Annex 2 EHV charges'!$A:$O,10,FALSE)),"")</f>
        <v/>
      </c>
      <c r="H56" s="69" t="str">
        <f>IFERROR(IF(VLOOKUP($A56,'Annex 2 EHV charges'!$A:$O,11,FALSE)=0,"",VLOOKUP($A56,'Annex 2 EHV charges'!$A:$O,11,FALSE)),"")</f>
        <v/>
      </c>
    </row>
    <row r="57" spans="1:8" x14ac:dyDescent="0.2">
      <c r="A57" s="65" t="str">
        <f t="array" ref="A57">IFERROR(INDEX('Annex 2 EHV charges'!$A$11:$A$11, MATCH(0, IF(ISBLANK('Annex 2 EHV charges'!$A$11:$A$11),1, COUNTIF(A$4:$A56, 'Annex 2 EHV charges'!$A$11:$A$11)), 0)),"")</f>
        <v/>
      </c>
      <c r="B57" s="65" t="str">
        <f>IF($A57="","",VLOOKUP($A57,'Annex 2 EHV charges'!$A:$O,2,0))</f>
        <v/>
      </c>
      <c r="C57" s="66" t="str">
        <f>IF($A57="","",VLOOKUP($A57,'Annex 2 EHV charges'!$A:$O,3,0))</f>
        <v/>
      </c>
      <c r="D57" s="65" t="str">
        <f>IF($A57="","",VLOOKUP($A57,'Annex 2 EHV charges'!$A:$O,7,0))</f>
        <v/>
      </c>
      <c r="E57" s="67" t="str">
        <f>IFERROR(IF(VLOOKUP($A57,'Annex 2 EHV charges'!$A:$O,8,FALSE)=0,"",VLOOKUP($A57,'Annex 2 EHV charges'!$A:$O,8,FALSE)),"")</f>
        <v/>
      </c>
      <c r="F57" s="68" t="str">
        <f>IFERROR(IF(VLOOKUP($A57,'Annex 2 EHV charges'!$A:$O,9,FALSE)=0,"",VLOOKUP($A57,'Annex 2 EHV charges'!$A:$O,9,FALSE)),"")</f>
        <v/>
      </c>
      <c r="G57" s="69" t="str">
        <f>IFERROR(IF(VLOOKUP($A57,'Annex 2 EHV charges'!$A:$O,10,FALSE)=0,"",VLOOKUP($A57,'Annex 2 EHV charges'!$A:$O,10,FALSE)),"")</f>
        <v/>
      </c>
      <c r="H57" s="69" t="str">
        <f>IFERROR(IF(VLOOKUP($A57,'Annex 2 EHV charges'!$A:$O,11,FALSE)=0,"",VLOOKUP($A57,'Annex 2 EHV charges'!$A:$O,11,FALSE)),"")</f>
        <v/>
      </c>
    </row>
    <row r="58" spans="1:8" x14ac:dyDescent="0.2">
      <c r="A58" s="65" t="str">
        <f t="array" ref="A58">IFERROR(INDEX('Annex 2 EHV charges'!$A$11:$A$11, MATCH(0, IF(ISBLANK('Annex 2 EHV charges'!$A$11:$A$11),1, COUNTIF(A$4:$A57, 'Annex 2 EHV charges'!$A$11:$A$11)), 0)),"")</f>
        <v/>
      </c>
      <c r="B58" s="65" t="str">
        <f>IF($A58="","",VLOOKUP($A58,'Annex 2 EHV charges'!$A:$O,2,0))</f>
        <v/>
      </c>
      <c r="C58" s="66" t="str">
        <f>IF($A58="","",VLOOKUP($A58,'Annex 2 EHV charges'!$A:$O,3,0))</f>
        <v/>
      </c>
      <c r="D58" s="65" t="str">
        <f>IF($A58="","",VLOOKUP($A58,'Annex 2 EHV charges'!$A:$O,7,0))</f>
        <v/>
      </c>
      <c r="E58" s="67" t="str">
        <f>IFERROR(IF(VLOOKUP($A58,'Annex 2 EHV charges'!$A:$O,8,FALSE)=0,"",VLOOKUP($A58,'Annex 2 EHV charges'!$A:$O,8,FALSE)),"")</f>
        <v/>
      </c>
      <c r="F58" s="68" t="str">
        <f>IFERROR(IF(VLOOKUP($A58,'Annex 2 EHV charges'!$A:$O,9,FALSE)=0,"",VLOOKUP($A58,'Annex 2 EHV charges'!$A:$O,9,FALSE)),"")</f>
        <v/>
      </c>
      <c r="G58" s="69" t="str">
        <f>IFERROR(IF(VLOOKUP($A58,'Annex 2 EHV charges'!$A:$O,10,FALSE)=0,"",VLOOKUP($A58,'Annex 2 EHV charges'!$A:$O,10,FALSE)),"")</f>
        <v/>
      </c>
      <c r="H58" s="69" t="str">
        <f>IFERROR(IF(VLOOKUP($A58,'Annex 2 EHV charges'!$A:$O,11,FALSE)=0,"",VLOOKUP($A58,'Annex 2 EHV charges'!$A:$O,11,FALSE)),"")</f>
        <v/>
      </c>
    </row>
    <row r="59" spans="1:8" x14ac:dyDescent="0.2">
      <c r="A59" s="65" t="str">
        <f t="array" ref="A59">IFERROR(INDEX('Annex 2 EHV charges'!$A$11:$A$11, MATCH(0, IF(ISBLANK('Annex 2 EHV charges'!$A$11:$A$11),1, COUNTIF(A$4:$A58, 'Annex 2 EHV charges'!$A$11:$A$11)), 0)),"")</f>
        <v/>
      </c>
      <c r="B59" s="65" t="str">
        <f>IF($A59="","",VLOOKUP($A59,'Annex 2 EHV charges'!$A:$O,2,0))</f>
        <v/>
      </c>
      <c r="C59" s="66" t="str">
        <f>IF($A59="","",VLOOKUP($A59,'Annex 2 EHV charges'!$A:$O,3,0))</f>
        <v/>
      </c>
      <c r="D59" s="65" t="str">
        <f>IF($A59="","",VLOOKUP($A59,'Annex 2 EHV charges'!$A:$O,7,0))</f>
        <v/>
      </c>
      <c r="E59" s="67" t="str">
        <f>IFERROR(IF(VLOOKUP($A59,'Annex 2 EHV charges'!$A:$O,8,FALSE)=0,"",VLOOKUP($A59,'Annex 2 EHV charges'!$A:$O,8,FALSE)),"")</f>
        <v/>
      </c>
      <c r="F59" s="68" t="str">
        <f>IFERROR(IF(VLOOKUP($A59,'Annex 2 EHV charges'!$A:$O,9,FALSE)=0,"",VLOOKUP($A59,'Annex 2 EHV charges'!$A:$O,9,FALSE)),"")</f>
        <v/>
      </c>
      <c r="G59" s="69" t="str">
        <f>IFERROR(IF(VLOOKUP($A59,'Annex 2 EHV charges'!$A:$O,10,FALSE)=0,"",VLOOKUP($A59,'Annex 2 EHV charges'!$A:$O,10,FALSE)),"")</f>
        <v/>
      </c>
      <c r="H59" s="69" t="str">
        <f>IFERROR(IF(VLOOKUP($A59,'Annex 2 EHV charges'!$A:$O,11,FALSE)=0,"",VLOOKUP($A59,'Annex 2 EHV charges'!$A:$O,11,FALSE)),"")</f>
        <v/>
      </c>
    </row>
    <row r="60" spans="1:8" x14ac:dyDescent="0.2">
      <c r="A60" s="65" t="str">
        <f t="array" ref="A60">IFERROR(INDEX('Annex 2 EHV charges'!$A$11:$A$11, MATCH(0, IF(ISBLANK('Annex 2 EHV charges'!$A$11:$A$11),1, COUNTIF(A$4:$A59, 'Annex 2 EHV charges'!$A$11:$A$11)), 0)),"")</f>
        <v/>
      </c>
      <c r="B60" s="65" t="str">
        <f>IF($A60="","",VLOOKUP($A60,'Annex 2 EHV charges'!$A:$O,2,0))</f>
        <v/>
      </c>
      <c r="C60" s="66" t="str">
        <f>IF($A60="","",VLOOKUP($A60,'Annex 2 EHV charges'!$A:$O,3,0))</f>
        <v/>
      </c>
      <c r="D60" s="65" t="str">
        <f>IF($A60="","",VLOOKUP($A60,'Annex 2 EHV charges'!$A:$O,7,0))</f>
        <v/>
      </c>
      <c r="E60" s="67" t="str">
        <f>IFERROR(IF(VLOOKUP($A60,'Annex 2 EHV charges'!$A:$O,8,FALSE)=0,"",VLOOKUP($A60,'Annex 2 EHV charges'!$A:$O,8,FALSE)),"")</f>
        <v/>
      </c>
      <c r="F60" s="68" t="str">
        <f>IFERROR(IF(VLOOKUP($A60,'Annex 2 EHV charges'!$A:$O,9,FALSE)=0,"",VLOOKUP($A60,'Annex 2 EHV charges'!$A:$O,9,FALSE)),"")</f>
        <v/>
      </c>
      <c r="G60" s="69" t="str">
        <f>IFERROR(IF(VLOOKUP($A60,'Annex 2 EHV charges'!$A:$O,10,FALSE)=0,"",VLOOKUP($A60,'Annex 2 EHV charges'!$A:$O,10,FALSE)),"")</f>
        <v/>
      </c>
      <c r="H60" s="69" t="str">
        <f>IFERROR(IF(VLOOKUP($A60,'Annex 2 EHV charges'!$A:$O,11,FALSE)=0,"",VLOOKUP($A60,'Annex 2 EHV charges'!$A:$O,11,FALSE)),"")</f>
        <v/>
      </c>
    </row>
    <row r="61" spans="1:8" x14ac:dyDescent="0.2">
      <c r="A61" s="65" t="str">
        <f t="array" ref="A61">IFERROR(INDEX('Annex 2 EHV charges'!$A$11:$A$11, MATCH(0, IF(ISBLANK('Annex 2 EHV charges'!$A$11:$A$11),1, COUNTIF(A$4:$A60, 'Annex 2 EHV charges'!$A$11:$A$11)), 0)),"")</f>
        <v/>
      </c>
      <c r="B61" s="65" t="str">
        <f>IF($A61="","",VLOOKUP($A61,'Annex 2 EHV charges'!$A:$O,2,0))</f>
        <v/>
      </c>
      <c r="C61" s="66" t="str">
        <f>IF($A61="","",VLOOKUP($A61,'Annex 2 EHV charges'!$A:$O,3,0))</f>
        <v/>
      </c>
      <c r="D61" s="65" t="str">
        <f>IF($A61="","",VLOOKUP($A61,'Annex 2 EHV charges'!$A:$O,7,0))</f>
        <v/>
      </c>
      <c r="E61" s="67" t="str">
        <f>IFERROR(IF(VLOOKUP($A61,'Annex 2 EHV charges'!$A:$O,8,FALSE)=0,"",VLOOKUP($A61,'Annex 2 EHV charges'!$A:$O,8,FALSE)),"")</f>
        <v/>
      </c>
      <c r="F61" s="68" t="str">
        <f>IFERROR(IF(VLOOKUP($A61,'Annex 2 EHV charges'!$A:$O,9,FALSE)=0,"",VLOOKUP($A61,'Annex 2 EHV charges'!$A:$O,9,FALSE)),"")</f>
        <v/>
      </c>
      <c r="G61" s="69" t="str">
        <f>IFERROR(IF(VLOOKUP($A61,'Annex 2 EHV charges'!$A:$O,10,FALSE)=0,"",VLOOKUP($A61,'Annex 2 EHV charges'!$A:$O,10,FALSE)),"")</f>
        <v/>
      </c>
      <c r="H61" s="69" t="str">
        <f>IFERROR(IF(VLOOKUP($A61,'Annex 2 EHV charges'!$A:$O,11,FALSE)=0,"",VLOOKUP($A61,'Annex 2 EHV charges'!$A:$O,11,FALSE)),"")</f>
        <v/>
      </c>
    </row>
    <row r="62" spans="1:8" x14ac:dyDescent="0.2">
      <c r="A62" s="65" t="str">
        <f t="array" ref="A62">IFERROR(INDEX('Annex 2 EHV charges'!$A$11:$A$11, MATCH(0, IF(ISBLANK('Annex 2 EHV charges'!$A$11:$A$11),1, COUNTIF(A$4:$A61, 'Annex 2 EHV charges'!$A$11:$A$11)), 0)),"")</f>
        <v/>
      </c>
      <c r="B62" s="65" t="str">
        <f>IF($A62="","",VLOOKUP($A62,'Annex 2 EHV charges'!$A:$O,2,0))</f>
        <v/>
      </c>
      <c r="C62" s="66" t="str">
        <f>IF($A62="","",VLOOKUP($A62,'Annex 2 EHV charges'!$A:$O,3,0))</f>
        <v/>
      </c>
      <c r="D62" s="65" t="str">
        <f>IF($A62="","",VLOOKUP($A62,'Annex 2 EHV charges'!$A:$O,7,0))</f>
        <v/>
      </c>
      <c r="E62" s="67" t="str">
        <f>IFERROR(IF(VLOOKUP($A62,'Annex 2 EHV charges'!$A:$O,8,FALSE)=0,"",VLOOKUP($A62,'Annex 2 EHV charges'!$A:$O,8,FALSE)),"")</f>
        <v/>
      </c>
      <c r="F62" s="68" t="str">
        <f>IFERROR(IF(VLOOKUP($A62,'Annex 2 EHV charges'!$A:$O,9,FALSE)=0,"",VLOOKUP($A62,'Annex 2 EHV charges'!$A:$O,9,FALSE)),"")</f>
        <v/>
      </c>
      <c r="G62" s="69" t="str">
        <f>IFERROR(IF(VLOOKUP($A62,'Annex 2 EHV charges'!$A:$O,10,FALSE)=0,"",VLOOKUP($A62,'Annex 2 EHV charges'!$A:$O,10,FALSE)),"")</f>
        <v/>
      </c>
      <c r="H62" s="69" t="str">
        <f>IFERROR(IF(VLOOKUP($A62,'Annex 2 EHV charges'!$A:$O,11,FALSE)=0,"",VLOOKUP($A62,'Annex 2 EHV charges'!$A:$O,11,FALSE)),"")</f>
        <v/>
      </c>
    </row>
    <row r="63" spans="1:8" x14ac:dyDescent="0.2">
      <c r="A63" s="65" t="str">
        <f t="array" ref="A63">IFERROR(INDEX('Annex 2 EHV charges'!$A$11:$A$11, MATCH(0, IF(ISBLANK('Annex 2 EHV charges'!$A$11:$A$11),1, COUNTIF(A$4:$A62, 'Annex 2 EHV charges'!$A$11:$A$11)), 0)),"")</f>
        <v/>
      </c>
      <c r="B63" s="65" t="str">
        <f>IF($A63="","",VLOOKUP($A63,'Annex 2 EHV charges'!$A:$O,2,0))</f>
        <v/>
      </c>
      <c r="C63" s="66" t="str">
        <f>IF($A63="","",VLOOKUP($A63,'Annex 2 EHV charges'!$A:$O,3,0))</f>
        <v/>
      </c>
      <c r="D63" s="65" t="str">
        <f>IF($A63="","",VLOOKUP($A63,'Annex 2 EHV charges'!$A:$O,7,0))</f>
        <v/>
      </c>
      <c r="E63" s="67" t="str">
        <f>IFERROR(IF(VLOOKUP($A63,'Annex 2 EHV charges'!$A:$O,8,FALSE)=0,"",VLOOKUP($A63,'Annex 2 EHV charges'!$A:$O,8,FALSE)),"")</f>
        <v/>
      </c>
      <c r="F63" s="68" t="str">
        <f>IFERROR(IF(VLOOKUP($A63,'Annex 2 EHV charges'!$A:$O,9,FALSE)=0,"",VLOOKUP($A63,'Annex 2 EHV charges'!$A:$O,9,FALSE)),"")</f>
        <v/>
      </c>
      <c r="G63" s="69" t="str">
        <f>IFERROR(IF(VLOOKUP($A63,'Annex 2 EHV charges'!$A:$O,10,FALSE)=0,"",VLOOKUP($A63,'Annex 2 EHV charges'!$A:$O,10,FALSE)),"")</f>
        <v/>
      </c>
      <c r="H63" s="69" t="str">
        <f>IFERROR(IF(VLOOKUP($A63,'Annex 2 EHV charges'!$A:$O,11,FALSE)=0,"",VLOOKUP($A63,'Annex 2 EHV charges'!$A:$O,11,FALSE)),"")</f>
        <v/>
      </c>
    </row>
    <row r="64" spans="1:8" x14ac:dyDescent="0.2">
      <c r="A64" s="65" t="str">
        <f t="array" ref="A64">IFERROR(INDEX('Annex 2 EHV charges'!$A$11:$A$11, MATCH(0, IF(ISBLANK('Annex 2 EHV charges'!$A$11:$A$11),1, COUNTIF(A$4:$A63, 'Annex 2 EHV charges'!$A$11:$A$11)), 0)),"")</f>
        <v/>
      </c>
      <c r="B64" s="65" t="str">
        <f>IF($A64="","",VLOOKUP($A64,'Annex 2 EHV charges'!$A:$O,2,0))</f>
        <v/>
      </c>
      <c r="C64" s="66" t="str">
        <f>IF($A64="","",VLOOKUP($A64,'Annex 2 EHV charges'!$A:$O,3,0))</f>
        <v/>
      </c>
      <c r="D64" s="65" t="str">
        <f>IF($A64="","",VLOOKUP($A64,'Annex 2 EHV charges'!$A:$O,7,0))</f>
        <v/>
      </c>
      <c r="E64" s="67" t="str">
        <f>IFERROR(IF(VLOOKUP($A64,'Annex 2 EHV charges'!$A:$O,8,FALSE)=0,"",VLOOKUP($A64,'Annex 2 EHV charges'!$A:$O,8,FALSE)),"")</f>
        <v/>
      </c>
      <c r="F64" s="68" t="str">
        <f>IFERROR(IF(VLOOKUP($A64,'Annex 2 EHV charges'!$A:$O,9,FALSE)=0,"",VLOOKUP($A64,'Annex 2 EHV charges'!$A:$O,9,FALSE)),"")</f>
        <v/>
      </c>
      <c r="G64" s="69" t="str">
        <f>IFERROR(IF(VLOOKUP($A64,'Annex 2 EHV charges'!$A:$O,10,FALSE)=0,"",VLOOKUP($A64,'Annex 2 EHV charges'!$A:$O,10,FALSE)),"")</f>
        <v/>
      </c>
      <c r="H64" s="69" t="str">
        <f>IFERROR(IF(VLOOKUP($A64,'Annex 2 EHV charges'!$A:$O,11,FALSE)=0,"",VLOOKUP($A64,'Annex 2 EHV charges'!$A:$O,11,FALSE)),"")</f>
        <v/>
      </c>
    </row>
    <row r="65" spans="1:8" x14ac:dyDescent="0.2">
      <c r="A65" s="65" t="str">
        <f t="array" ref="A65">IFERROR(INDEX('Annex 2 EHV charges'!$A$11:$A$11, MATCH(0, IF(ISBLANK('Annex 2 EHV charges'!$A$11:$A$11),1, COUNTIF(A$4:$A64, 'Annex 2 EHV charges'!$A$11:$A$11)), 0)),"")</f>
        <v/>
      </c>
      <c r="B65" s="65" t="str">
        <f>IF($A65="","",VLOOKUP($A65,'Annex 2 EHV charges'!$A:$O,2,0))</f>
        <v/>
      </c>
      <c r="C65" s="66" t="str">
        <f>IF($A65="","",VLOOKUP($A65,'Annex 2 EHV charges'!$A:$O,3,0))</f>
        <v/>
      </c>
      <c r="D65" s="65" t="str">
        <f>IF($A65="","",VLOOKUP($A65,'Annex 2 EHV charges'!$A:$O,7,0))</f>
        <v/>
      </c>
      <c r="E65" s="67" t="str">
        <f>IFERROR(IF(VLOOKUP($A65,'Annex 2 EHV charges'!$A:$O,8,FALSE)=0,"",VLOOKUP($A65,'Annex 2 EHV charges'!$A:$O,8,FALSE)),"")</f>
        <v/>
      </c>
      <c r="F65" s="68" t="str">
        <f>IFERROR(IF(VLOOKUP($A65,'Annex 2 EHV charges'!$A:$O,9,FALSE)=0,"",VLOOKUP($A65,'Annex 2 EHV charges'!$A:$O,9,FALSE)),"")</f>
        <v/>
      </c>
      <c r="G65" s="69" t="str">
        <f>IFERROR(IF(VLOOKUP($A65,'Annex 2 EHV charges'!$A:$O,10,FALSE)=0,"",VLOOKUP($A65,'Annex 2 EHV charges'!$A:$O,10,FALSE)),"")</f>
        <v/>
      </c>
      <c r="H65" s="69" t="str">
        <f>IFERROR(IF(VLOOKUP($A65,'Annex 2 EHV charges'!$A:$O,11,FALSE)=0,"",VLOOKUP($A65,'Annex 2 EHV charges'!$A:$O,11,FALSE)),"")</f>
        <v/>
      </c>
    </row>
    <row r="66" spans="1:8" x14ac:dyDescent="0.2">
      <c r="A66" s="65" t="str">
        <f t="array" ref="A66">IFERROR(INDEX('Annex 2 EHV charges'!$A$11:$A$11, MATCH(0, IF(ISBLANK('Annex 2 EHV charges'!$A$11:$A$11),1, COUNTIF(A$4:$A65, 'Annex 2 EHV charges'!$A$11:$A$11)), 0)),"")</f>
        <v/>
      </c>
      <c r="B66" s="65" t="str">
        <f>IF($A66="","",VLOOKUP($A66,'Annex 2 EHV charges'!$A:$O,2,0))</f>
        <v/>
      </c>
      <c r="C66" s="66" t="str">
        <f>IF($A66="","",VLOOKUP($A66,'Annex 2 EHV charges'!$A:$O,3,0))</f>
        <v/>
      </c>
      <c r="D66" s="65" t="str">
        <f>IF($A66="","",VLOOKUP($A66,'Annex 2 EHV charges'!$A:$O,7,0))</f>
        <v/>
      </c>
      <c r="E66" s="67" t="str">
        <f>IFERROR(IF(VLOOKUP($A66,'Annex 2 EHV charges'!$A:$O,8,FALSE)=0,"",VLOOKUP($A66,'Annex 2 EHV charges'!$A:$O,8,FALSE)),"")</f>
        <v/>
      </c>
      <c r="F66" s="68" t="str">
        <f>IFERROR(IF(VLOOKUP($A66,'Annex 2 EHV charges'!$A:$O,9,FALSE)=0,"",VLOOKUP($A66,'Annex 2 EHV charges'!$A:$O,9,FALSE)),"")</f>
        <v/>
      </c>
      <c r="G66" s="69" t="str">
        <f>IFERROR(IF(VLOOKUP($A66,'Annex 2 EHV charges'!$A:$O,10,FALSE)=0,"",VLOOKUP($A66,'Annex 2 EHV charges'!$A:$O,10,FALSE)),"")</f>
        <v/>
      </c>
      <c r="H66" s="69" t="str">
        <f>IFERROR(IF(VLOOKUP($A66,'Annex 2 EHV charges'!$A:$O,11,FALSE)=0,"",VLOOKUP($A66,'Annex 2 EHV charges'!$A:$O,11,FALSE)),"")</f>
        <v/>
      </c>
    </row>
    <row r="67" spans="1:8" x14ac:dyDescent="0.2">
      <c r="A67" s="65" t="str">
        <f t="array" ref="A67">IFERROR(INDEX('Annex 2 EHV charges'!$A$11:$A$11, MATCH(0, IF(ISBLANK('Annex 2 EHV charges'!$A$11:$A$11),1, COUNTIF(A$4:$A66, 'Annex 2 EHV charges'!$A$11:$A$11)), 0)),"")</f>
        <v/>
      </c>
      <c r="B67" s="65" t="str">
        <f>IF($A67="","",VLOOKUP($A67,'Annex 2 EHV charges'!$A:$O,2,0))</f>
        <v/>
      </c>
      <c r="C67" s="66" t="str">
        <f>IF($A67="","",VLOOKUP($A67,'Annex 2 EHV charges'!$A:$O,3,0))</f>
        <v/>
      </c>
      <c r="D67" s="65" t="str">
        <f>IF($A67="","",VLOOKUP($A67,'Annex 2 EHV charges'!$A:$O,7,0))</f>
        <v/>
      </c>
      <c r="E67" s="67" t="str">
        <f>IFERROR(IF(VLOOKUP($A67,'Annex 2 EHV charges'!$A:$O,8,FALSE)=0,"",VLOOKUP($A67,'Annex 2 EHV charges'!$A:$O,8,FALSE)),"")</f>
        <v/>
      </c>
      <c r="F67" s="68" t="str">
        <f>IFERROR(IF(VLOOKUP($A67,'Annex 2 EHV charges'!$A:$O,9,FALSE)=0,"",VLOOKUP($A67,'Annex 2 EHV charges'!$A:$O,9,FALSE)),"")</f>
        <v/>
      </c>
      <c r="G67" s="69" t="str">
        <f>IFERROR(IF(VLOOKUP($A67,'Annex 2 EHV charges'!$A:$O,10,FALSE)=0,"",VLOOKUP($A67,'Annex 2 EHV charges'!$A:$O,10,FALSE)),"")</f>
        <v/>
      </c>
      <c r="H67" s="69" t="str">
        <f>IFERROR(IF(VLOOKUP($A67,'Annex 2 EHV charges'!$A:$O,11,FALSE)=0,"",VLOOKUP($A67,'Annex 2 EHV charges'!$A:$O,11,FALSE)),"")</f>
        <v/>
      </c>
    </row>
    <row r="68" spans="1:8" x14ac:dyDescent="0.2">
      <c r="A68" s="65" t="str">
        <f t="array" ref="A68">IFERROR(INDEX('Annex 2 EHV charges'!$A$11:$A$11, MATCH(0, IF(ISBLANK('Annex 2 EHV charges'!$A$11:$A$11),1, COUNTIF(A$4:$A67, 'Annex 2 EHV charges'!$A$11:$A$11)), 0)),"")</f>
        <v/>
      </c>
      <c r="B68" s="65" t="str">
        <f>IF($A68="","",VLOOKUP($A68,'Annex 2 EHV charges'!$A:$O,2,0))</f>
        <v/>
      </c>
      <c r="C68" s="66" t="str">
        <f>IF($A68="","",VLOOKUP($A68,'Annex 2 EHV charges'!$A:$O,3,0))</f>
        <v/>
      </c>
      <c r="D68" s="65" t="str">
        <f>IF($A68="","",VLOOKUP($A68,'Annex 2 EHV charges'!$A:$O,7,0))</f>
        <v/>
      </c>
      <c r="E68" s="67" t="str">
        <f>IFERROR(IF(VLOOKUP($A68,'Annex 2 EHV charges'!$A:$O,8,FALSE)=0,"",VLOOKUP($A68,'Annex 2 EHV charges'!$A:$O,8,FALSE)),"")</f>
        <v/>
      </c>
      <c r="F68" s="68" t="str">
        <f>IFERROR(IF(VLOOKUP($A68,'Annex 2 EHV charges'!$A:$O,9,FALSE)=0,"",VLOOKUP($A68,'Annex 2 EHV charges'!$A:$O,9,FALSE)),"")</f>
        <v/>
      </c>
      <c r="G68" s="69" t="str">
        <f>IFERROR(IF(VLOOKUP($A68,'Annex 2 EHV charges'!$A:$O,10,FALSE)=0,"",VLOOKUP($A68,'Annex 2 EHV charges'!$A:$O,10,FALSE)),"")</f>
        <v/>
      </c>
      <c r="H68" s="69" t="str">
        <f>IFERROR(IF(VLOOKUP($A68,'Annex 2 EHV charges'!$A:$O,11,FALSE)=0,"",VLOOKUP($A68,'Annex 2 EHV charges'!$A:$O,11,FALSE)),"")</f>
        <v/>
      </c>
    </row>
    <row r="69" spans="1:8" x14ac:dyDescent="0.2">
      <c r="A69" s="65" t="str">
        <f t="array" ref="A69">IFERROR(INDEX('Annex 2 EHV charges'!$A$11:$A$11, MATCH(0, IF(ISBLANK('Annex 2 EHV charges'!$A$11:$A$11),1, COUNTIF(A$4:$A68, 'Annex 2 EHV charges'!$A$11:$A$11)), 0)),"")</f>
        <v/>
      </c>
      <c r="B69" s="65" t="str">
        <f>IF($A69="","",VLOOKUP($A69,'Annex 2 EHV charges'!$A:$O,2,0))</f>
        <v/>
      </c>
      <c r="C69" s="66" t="str">
        <f>IF($A69="","",VLOOKUP($A69,'Annex 2 EHV charges'!$A:$O,3,0))</f>
        <v/>
      </c>
      <c r="D69" s="65" t="str">
        <f>IF($A69="","",VLOOKUP($A69,'Annex 2 EHV charges'!$A:$O,7,0))</f>
        <v/>
      </c>
      <c r="E69" s="67" t="str">
        <f>IFERROR(IF(VLOOKUP($A69,'Annex 2 EHV charges'!$A:$O,8,FALSE)=0,"",VLOOKUP($A69,'Annex 2 EHV charges'!$A:$O,8,FALSE)),"")</f>
        <v/>
      </c>
      <c r="F69" s="68" t="str">
        <f>IFERROR(IF(VLOOKUP($A69,'Annex 2 EHV charges'!$A:$O,9,FALSE)=0,"",VLOOKUP($A69,'Annex 2 EHV charges'!$A:$O,9,FALSE)),"")</f>
        <v/>
      </c>
      <c r="G69" s="69" t="str">
        <f>IFERROR(IF(VLOOKUP($A69,'Annex 2 EHV charges'!$A:$O,10,FALSE)=0,"",VLOOKUP($A69,'Annex 2 EHV charges'!$A:$O,10,FALSE)),"")</f>
        <v/>
      </c>
      <c r="H69" s="69" t="str">
        <f>IFERROR(IF(VLOOKUP($A69,'Annex 2 EHV charges'!$A:$O,11,FALSE)=0,"",VLOOKUP($A69,'Annex 2 EHV charges'!$A:$O,11,FALSE)),"")</f>
        <v/>
      </c>
    </row>
    <row r="70" spans="1:8" x14ac:dyDescent="0.2">
      <c r="A70" s="65" t="str">
        <f t="array" ref="A70">IFERROR(INDEX('Annex 2 EHV charges'!$A$11:$A$11, MATCH(0, IF(ISBLANK('Annex 2 EHV charges'!$A$11:$A$11),1, COUNTIF(A$4:$A69, 'Annex 2 EHV charges'!$A$11:$A$11)), 0)),"")</f>
        <v/>
      </c>
      <c r="B70" s="65" t="str">
        <f>IF($A70="","",VLOOKUP($A70,'Annex 2 EHV charges'!$A:$O,2,0))</f>
        <v/>
      </c>
      <c r="C70" s="66" t="str">
        <f>IF($A70="","",VLOOKUP($A70,'Annex 2 EHV charges'!$A:$O,3,0))</f>
        <v/>
      </c>
      <c r="D70" s="65" t="str">
        <f>IF($A70="","",VLOOKUP($A70,'Annex 2 EHV charges'!$A:$O,7,0))</f>
        <v/>
      </c>
      <c r="E70" s="67" t="str">
        <f>IFERROR(IF(VLOOKUP($A70,'Annex 2 EHV charges'!$A:$O,8,FALSE)=0,"",VLOOKUP($A70,'Annex 2 EHV charges'!$A:$O,8,FALSE)),"")</f>
        <v/>
      </c>
      <c r="F70" s="68" t="str">
        <f>IFERROR(IF(VLOOKUP($A70,'Annex 2 EHV charges'!$A:$O,9,FALSE)=0,"",VLOOKUP($A70,'Annex 2 EHV charges'!$A:$O,9,FALSE)),"")</f>
        <v/>
      </c>
      <c r="G70" s="69" t="str">
        <f>IFERROR(IF(VLOOKUP($A70,'Annex 2 EHV charges'!$A:$O,10,FALSE)=0,"",VLOOKUP($A70,'Annex 2 EHV charges'!$A:$O,10,FALSE)),"")</f>
        <v/>
      </c>
      <c r="H70" s="69" t="str">
        <f>IFERROR(IF(VLOOKUP($A70,'Annex 2 EHV charges'!$A:$O,11,FALSE)=0,"",VLOOKUP($A70,'Annex 2 EHV charges'!$A:$O,11,FALSE)),"")</f>
        <v/>
      </c>
    </row>
    <row r="71" spans="1:8" x14ac:dyDescent="0.2">
      <c r="A71" s="65" t="str">
        <f t="array" ref="A71">IFERROR(INDEX('Annex 2 EHV charges'!$A$11:$A$11, MATCH(0, IF(ISBLANK('Annex 2 EHV charges'!$A$11:$A$11),1, COUNTIF(A$4:$A70, 'Annex 2 EHV charges'!$A$11:$A$11)), 0)),"")</f>
        <v/>
      </c>
      <c r="B71" s="65" t="str">
        <f>IF($A71="","",VLOOKUP($A71,'Annex 2 EHV charges'!$A:$O,2,0))</f>
        <v/>
      </c>
      <c r="C71" s="66" t="str">
        <f>IF($A71="","",VLOOKUP($A71,'Annex 2 EHV charges'!$A:$O,3,0))</f>
        <v/>
      </c>
      <c r="D71" s="65" t="str">
        <f>IF($A71="","",VLOOKUP($A71,'Annex 2 EHV charges'!$A:$O,7,0))</f>
        <v/>
      </c>
      <c r="E71" s="67" t="str">
        <f>IFERROR(IF(VLOOKUP($A71,'Annex 2 EHV charges'!$A:$O,8,FALSE)=0,"",VLOOKUP($A71,'Annex 2 EHV charges'!$A:$O,8,FALSE)),"")</f>
        <v/>
      </c>
      <c r="F71" s="68" t="str">
        <f>IFERROR(IF(VLOOKUP($A71,'Annex 2 EHV charges'!$A:$O,9,FALSE)=0,"",VLOOKUP($A71,'Annex 2 EHV charges'!$A:$O,9,FALSE)),"")</f>
        <v/>
      </c>
      <c r="G71" s="69" t="str">
        <f>IFERROR(IF(VLOOKUP($A71,'Annex 2 EHV charges'!$A:$O,10,FALSE)=0,"",VLOOKUP($A71,'Annex 2 EHV charges'!$A:$O,10,FALSE)),"")</f>
        <v/>
      </c>
      <c r="H71" s="69" t="str">
        <f>IFERROR(IF(VLOOKUP($A71,'Annex 2 EHV charges'!$A:$O,11,FALSE)=0,"",VLOOKUP($A71,'Annex 2 EHV charges'!$A:$O,11,FALSE)),"")</f>
        <v/>
      </c>
    </row>
    <row r="72" spans="1:8" x14ac:dyDescent="0.2">
      <c r="A72" s="65" t="str">
        <f t="array" ref="A72">IFERROR(INDEX('Annex 2 EHV charges'!$A$11:$A$11, MATCH(0, IF(ISBLANK('Annex 2 EHV charges'!$A$11:$A$11),1, COUNTIF(A$4:$A71, 'Annex 2 EHV charges'!$A$11:$A$11)), 0)),"")</f>
        <v/>
      </c>
      <c r="B72" s="65" t="str">
        <f>IF($A72="","",VLOOKUP($A72,'Annex 2 EHV charges'!$A:$O,2,0))</f>
        <v/>
      </c>
      <c r="C72" s="66" t="str">
        <f>IF($A72="","",VLOOKUP($A72,'Annex 2 EHV charges'!$A:$O,3,0))</f>
        <v/>
      </c>
      <c r="D72" s="65" t="str">
        <f>IF($A72="","",VLOOKUP($A72,'Annex 2 EHV charges'!$A:$O,7,0))</f>
        <v/>
      </c>
      <c r="E72" s="67" t="str">
        <f>IFERROR(IF(VLOOKUP($A72,'Annex 2 EHV charges'!$A:$O,8,FALSE)=0,"",VLOOKUP($A72,'Annex 2 EHV charges'!$A:$O,8,FALSE)),"")</f>
        <v/>
      </c>
      <c r="F72" s="68" t="str">
        <f>IFERROR(IF(VLOOKUP($A72,'Annex 2 EHV charges'!$A:$O,9,FALSE)=0,"",VLOOKUP($A72,'Annex 2 EHV charges'!$A:$O,9,FALSE)),"")</f>
        <v/>
      </c>
      <c r="G72" s="69" t="str">
        <f>IFERROR(IF(VLOOKUP($A72,'Annex 2 EHV charges'!$A:$O,10,FALSE)=0,"",VLOOKUP($A72,'Annex 2 EHV charges'!$A:$O,10,FALSE)),"")</f>
        <v/>
      </c>
      <c r="H72" s="69" t="str">
        <f>IFERROR(IF(VLOOKUP($A72,'Annex 2 EHV charges'!$A:$O,11,FALSE)=0,"",VLOOKUP($A72,'Annex 2 EHV charges'!$A:$O,11,FALSE)),"")</f>
        <v/>
      </c>
    </row>
    <row r="73" spans="1:8" x14ac:dyDescent="0.2">
      <c r="A73" s="65" t="str">
        <f t="array" ref="A73">IFERROR(INDEX('Annex 2 EHV charges'!$A$11:$A$11, MATCH(0, IF(ISBLANK('Annex 2 EHV charges'!$A$11:$A$11),1, COUNTIF(A$4:$A72, 'Annex 2 EHV charges'!$A$11:$A$11)), 0)),"")</f>
        <v/>
      </c>
      <c r="B73" s="65" t="str">
        <f>IF($A73="","",VLOOKUP($A73,'Annex 2 EHV charges'!$A:$O,2,0))</f>
        <v/>
      </c>
      <c r="C73" s="66" t="str">
        <f>IF($A73="","",VLOOKUP($A73,'Annex 2 EHV charges'!$A:$O,3,0))</f>
        <v/>
      </c>
      <c r="D73" s="65" t="str">
        <f>IF($A73="","",VLOOKUP($A73,'Annex 2 EHV charges'!$A:$O,7,0))</f>
        <v/>
      </c>
      <c r="E73" s="67" t="str">
        <f>IFERROR(IF(VLOOKUP($A73,'Annex 2 EHV charges'!$A:$O,8,FALSE)=0,"",VLOOKUP($A73,'Annex 2 EHV charges'!$A:$O,8,FALSE)),"")</f>
        <v/>
      </c>
      <c r="F73" s="68" t="str">
        <f>IFERROR(IF(VLOOKUP($A73,'Annex 2 EHV charges'!$A:$O,9,FALSE)=0,"",VLOOKUP($A73,'Annex 2 EHV charges'!$A:$O,9,FALSE)),"")</f>
        <v/>
      </c>
      <c r="G73" s="69" t="str">
        <f>IFERROR(IF(VLOOKUP($A73,'Annex 2 EHV charges'!$A:$O,10,FALSE)=0,"",VLOOKUP($A73,'Annex 2 EHV charges'!$A:$O,10,FALSE)),"")</f>
        <v/>
      </c>
      <c r="H73" s="69" t="str">
        <f>IFERROR(IF(VLOOKUP($A73,'Annex 2 EHV charges'!$A:$O,11,FALSE)=0,"",VLOOKUP($A73,'Annex 2 EHV charges'!$A:$O,11,FALSE)),"")</f>
        <v/>
      </c>
    </row>
    <row r="74" spans="1:8" x14ac:dyDescent="0.2">
      <c r="A74" s="65" t="str">
        <f t="array" ref="A74">IFERROR(INDEX('Annex 2 EHV charges'!$A$11:$A$11, MATCH(0, IF(ISBLANK('Annex 2 EHV charges'!$A$11:$A$11),1, COUNTIF(A$4:$A73, 'Annex 2 EHV charges'!$A$11:$A$11)), 0)),"")</f>
        <v/>
      </c>
      <c r="B74" s="65" t="str">
        <f>IF($A74="","",VLOOKUP($A74,'Annex 2 EHV charges'!$A:$O,2,0))</f>
        <v/>
      </c>
      <c r="C74" s="66" t="str">
        <f>IF($A74="","",VLOOKUP($A74,'Annex 2 EHV charges'!$A:$O,3,0))</f>
        <v/>
      </c>
      <c r="D74" s="65" t="str">
        <f>IF($A74="","",VLOOKUP($A74,'Annex 2 EHV charges'!$A:$O,7,0))</f>
        <v/>
      </c>
      <c r="E74" s="67" t="str">
        <f>IFERROR(IF(VLOOKUP($A74,'Annex 2 EHV charges'!$A:$O,8,FALSE)=0,"",VLOOKUP($A74,'Annex 2 EHV charges'!$A:$O,8,FALSE)),"")</f>
        <v/>
      </c>
      <c r="F74" s="68" t="str">
        <f>IFERROR(IF(VLOOKUP($A74,'Annex 2 EHV charges'!$A:$O,9,FALSE)=0,"",VLOOKUP($A74,'Annex 2 EHV charges'!$A:$O,9,FALSE)),"")</f>
        <v/>
      </c>
      <c r="G74" s="69" t="str">
        <f>IFERROR(IF(VLOOKUP($A74,'Annex 2 EHV charges'!$A:$O,10,FALSE)=0,"",VLOOKUP($A74,'Annex 2 EHV charges'!$A:$O,10,FALSE)),"")</f>
        <v/>
      </c>
      <c r="H74" s="69" t="str">
        <f>IFERROR(IF(VLOOKUP($A74,'Annex 2 EHV charges'!$A:$O,11,FALSE)=0,"",VLOOKUP($A74,'Annex 2 EHV charges'!$A:$O,11,FALSE)),"")</f>
        <v/>
      </c>
    </row>
    <row r="75" spans="1:8" x14ac:dyDescent="0.2">
      <c r="A75" s="65" t="str">
        <f t="array" ref="A75">IFERROR(INDEX('Annex 2 EHV charges'!$A$11:$A$11, MATCH(0, IF(ISBLANK('Annex 2 EHV charges'!$A$11:$A$11),1, COUNTIF(A$4:$A74, 'Annex 2 EHV charges'!$A$11:$A$11)), 0)),"")</f>
        <v/>
      </c>
      <c r="B75" s="65" t="str">
        <f>IF($A75="","",VLOOKUP($A75,'Annex 2 EHV charges'!$A:$O,2,0))</f>
        <v/>
      </c>
      <c r="C75" s="66" t="str">
        <f>IF($A75="","",VLOOKUP($A75,'Annex 2 EHV charges'!$A:$O,3,0))</f>
        <v/>
      </c>
      <c r="D75" s="65" t="str">
        <f>IF($A75="","",VLOOKUP($A75,'Annex 2 EHV charges'!$A:$O,7,0))</f>
        <v/>
      </c>
      <c r="E75" s="67" t="str">
        <f>IFERROR(IF(VLOOKUP($A75,'Annex 2 EHV charges'!$A:$O,8,FALSE)=0,"",VLOOKUP($A75,'Annex 2 EHV charges'!$A:$O,8,FALSE)),"")</f>
        <v/>
      </c>
      <c r="F75" s="68" t="str">
        <f>IFERROR(IF(VLOOKUP($A75,'Annex 2 EHV charges'!$A:$O,9,FALSE)=0,"",VLOOKUP($A75,'Annex 2 EHV charges'!$A:$O,9,FALSE)),"")</f>
        <v/>
      </c>
      <c r="G75" s="69" t="str">
        <f>IFERROR(IF(VLOOKUP($A75,'Annex 2 EHV charges'!$A:$O,10,FALSE)=0,"",VLOOKUP($A75,'Annex 2 EHV charges'!$A:$O,10,FALSE)),"")</f>
        <v/>
      </c>
      <c r="H75" s="69" t="str">
        <f>IFERROR(IF(VLOOKUP($A75,'Annex 2 EHV charges'!$A:$O,11,FALSE)=0,"",VLOOKUP($A75,'Annex 2 EHV charges'!$A:$O,11,FALSE)),"")</f>
        <v/>
      </c>
    </row>
    <row r="76" spans="1:8" x14ac:dyDescent="0.2">
      <c r="A76" s="65" t="str">
        <f t="array" ref="A76">IFERROR(INDEX('Annex 2 EHV charges'!$A$11:$A$11, MATCH(0, IF(ISBLANK('Annex 2 EHV charges'!$A$11:$A$11),1, COUNTIF(A$4:$A75, 'Annex 2 EHV charges'!$A$11:$A$11)), 0)),"")</f>
        <v/>
      </c>
      <c r="B76" s="65" t="str">
        <f>IF($A76="","",VLOOKUP($A76,'Annex 2 EHV charges'!$A:$O,2,0))</f>
        <v/>
      </c>
      <c r="C76" s="66" t="str">
        <f>IF($A76="","",VLOOKUP($A76,'Annex 2 EHV charges'!$A:$O,3,0))</f>
        <v/>
      </c>
      <c r="D76" s="65" t="str">
        <f>IF($A76="","",VLOOKUP($A76,'Annex 2 EHV charges'!$A:$O,7,0))</f>
        <v/>
      </c>
      <c r="E76" s="67" t="str">
        <f>IFERROR(IF(VLOOKUP($A76,'Annex 2 EHV charges'!$A:$O,8,FALSE)=0,"",VLOOKUP($A76,'Annex 2 EHV charges'!$A:$O,8,FALSE)),"")</f>
        <v/>
      </c>
      <c r="F76" s="68" t="str">
        <f>IFERROR(IF(VLOOKUP($A76,'Annex 2 EHV charges'!$A:$O,9,FALSE)=0,"",VLOOKUP($A76,'Annex 2 EHV charges'!$A:$O,9,FALSE)),"")</f>
        <v/>
      </c>
      <c r="G76" s="69" t="str">
        <f>IFERROR(IF(VLOOKUP($A76,'Annex 2 EHV charges'!$A:$O,10,FALSE)=0,"",VLOOKUP($A76,'Annex 2 EHV charges'!$A:$O,10,FALSE)),"")</f>
        <v/>
      </c>
      <c r="H76" s="69" t="str">
        <f>IFERROR(IF(VLOOKUP($A76,'Annex 2 EHV charges'!$A:$O,11,FALSE)=0,"",VLOOKUP($A76,'Annex 2 EHV charges'!$A:$O,11,FALSE)),"")</f>
        <v/>
      </c>
    </row>
    <row r="77" spans="1:8" x14ac:dyDescent="0.2">
      <c r="A77" s="65" t="str">
        <f t="array" ref="A77">IFERROR(INDEX('Annex 2 EHV charges'!$A$11:$A$11, MATCH(0, IF(ISBLANK('Annex 2 EHV charges'!$A$11:$A$11),1, COUNTIF(A$4:$A76, 'Annex 2 EHV charges'!$A$11:$A$11)), 0)),"")</f>
        <v/>
      </c>
      <c r="B77" s="65" t="str">
        <f>IF($A77="","",VLOOKUP($A77,'Annex 2 EHV charges'!$A:$O,2,0))</f>
        <v/>
      </c>
      <c r="C77" s="66" t="str">
        <f>IF($A77="","",VLOOKUP($A77,'Annex 2 EHV charges'!$A:$O,3,0))</f>
        <v/>
      </c>
      <c r="D77" s="65" t="str">
        <f>IF($A77="","",VLOOKUP($A77,'Annex 2 EHV charges'!$A:$O,7,0))</f>
        <v/>
      </c>
      <c r="E77" s="67" t="str">
        <f>IFERROR(IF(VLOOKUP($A77,'Annex 2 EHV charges'!$A:$O,8,FALSE)=0,"",VLOOKUP($A77,'Annex 2 EHV charges'!$A:$O,8,FALSE)),"")</f>
        <v/>
      </c>
      <c r="F77" s="68" t="str">
        <f>IFERROR(IF(VLOOKUP($A77,'Annex 2 EHV charges'!$A:$O,9,FALSE)=0,"",VLOOKUP($A77,'Annex 2 EHV charges'!$A:$O,9,FALSE)),"")</f>
        <v/>
      </c>
      <c r="G77" s="69" t="str">
        <f>IFERROR(IF(VLOOKUP($A77,'Annex 2 EHV charges'!$A:$O,10,FALSE)=0,"",VLOOKUP($A77,'Annex 2 EHV charges'!$A:$O,10,FALSE)),"")</f>
        <v/>
      </c>
      <c r="H77" s="69" t="str">
        <f>IFERROR(IF(VLOOKUP($A77,'Annex 2 EHV charges'!$A:$O,11,FALSE)=0,"",VLOOKUP($A77,'Annex 2 EHV charges'!$A:$O,11,FALSE)),"")</f>
        <v/>
      </c>
    </row>
    <row r="78" spans="1:8" x14ac:dyDescent="0.2">
      <c r="A78" s="65" t="str">
        <f t="array" ref="A78">IFERROR(INDEX('Annex 2 EHV charges'!$A$11:$A$11, MATCH(0, IF(ISBLANK('Annex 2 EHV charges'!$A$11:$A$11),1, COUNTIF(A$4:$A77, 'Annex 2 EHV charges'!$A$11:$A$11)), 0)),"")</f>
        <v/>
      </c>
      <c r="B78" s="65" t="str">
        <f>IF($A78="","",VLOOKUP($A78,'Annex 2 EHV charges'!$A:$O,2,0))</f>
        <v/>
      </c>
      <c r="C78" s="66" t="str">
        <f>IF($A78="","",VLOOKUP($A78,'Annex 2 EHV charges'!$A:$O,3,0))</f>
        <v/>
      </c>
      <c r="D78" s="65" t="str">
        <f>IF($A78="","",VLOOKUP($A78,'Annex 2 EHV charges'!$A:$O,7,0))</f>
        <v/>
      </c>
      <c r="E78" s="67" t="str">
        <f>IFERROR(IF(VLOOKUP($A78,'Annex 2 EHV charges'!$A:$O,8,FALSE)=0,"",VLOOKUP($A78,'Annex 2 EHV charges'!$A:$O,8,FALSE)),"")</f>
        <v/>
      </c>
      <c r="F78" s="68" t="str">
        <f>IFERROR(IF(VLOOKUP($A78,'Annex 2 EHV charges'!$A:$O,9,FALSE)=0,"",VLOOKUP($A78,'Annex 2 EHV charges'!$A:$O,9,FALSE)),"")</f>
        <v/>
      </c>
      <c r="G78" s="69" t="str">
        <f>IFERROR(IF(VLOOKUP($A78,'Annex 2 EHV charges'!$A:$O,10,FALSE)=0,"",VLOOKUP($A78,'Annex 2 EHV charges'!$A:$O,10,FALSE)),"")</f>
        <v/>
      </c>
      <c r="H78" s="69" t="str">
        <f>IFERROR(IF(VLOOKUP($A78,'Annex 2 EHV charges'!$A:$O,11,FALSE)=0,"",VLOOKUP($A78,'Annex 2 EHV charges'!$A:$O,11,FALSE)),"")</f>
        <v/>
      </c>
    </row>
    <row r="79" spans="1:8" x14ac:dyDescent="0.2">
      <c r="A79" s="65" t="str">
        <f t="array" ref="A79">IFERROR(INDEX('Annex 2 EHV charges'!$A$11:$A$11, MATCH(0, IF(ISBLANK('Annex 2 EHV charges'!$A$11:$A$11),1, COUNTIF(A$4:$A78, 'Annex 2 EHV charges'!$A$11:$A$11)), 0)),"")</f>
        <v/>
      </c>
      <c r="B79" s="65" t="str">
        <f>IF($A79="","",VLOOKUP($A79,'Annex 2 EHV charges'!$A:$O,2,0))</f>
        <v/>
      </c>
      <c r="C79" s="66" t="str">
        <f>IF($A79="","",VLOOKUP($A79,'Annex 2 EHV charges'!$A:$O,3,0))</f>
        <v/>
      </c>
      <c r="D79" s="65" t="str">
        <f>IF($A79="","",VLOOKUP($A79,'Annex 2 EHV charges'!$A:$O,7,0))</f>
        <v/>
      </c>
      <c r="E79" s="67" t="str">
        <f>IFERROR(IF(VLOOKUP($A79,'Annex 2 EHV charges'!$A:$O,8,FALSE)=0,"",VLOOKUP($A79,'Annex 2 EHV charges'!$A:$O,8,FALSE)),"")</f>
        <v/>
      </c>
      <c r="F79" s="68" t="str">
        <f>IFERROR(IF(VLOOKUP($A79,'Annex 2 EHV charges'!$A:$O,9,FALSE)=0,"",VLOOKUP($A79,'Annex 2 EHV charges'!$A:$O,9,FALSE)),"")</f>
        <v/>
      </c>
      <c r="G79" s="69" t="str">
        <f>IFERROR(IF(VLOOKUP($A79,'Annex 2 EHV charges'!$A:$O,10,FALSE)=0,"",VLOOKUP($A79,'Annex 2 EHV charges'!$A:$O,10,FALSE)),"")</f>
        <v/>
      </c>
      <c r="H79" s="69" t="str">
        <f>IFERROR(IF(VLOOKUP($A79,'Annex 2 EHV charges'!$A:$O,11,FALSE)=0,"",VLOOKUP($A79,'Annex 2 EHV charges'!$A:$O,11,FALSE)),"")</f>
        <v/>
      </c>
    </row>
    <row r="80" spans="1:8" x14ac:dyDescent="0.2">
      <c r="A80" s="65" t="str">
        <f t="array" ref="A80">IFERROR(INDEX('Annex 2 EHV charges'!$A$11:$A$11, MATCH(0, IF(ISBLANK('Annex 2 EHV charges'!$A$11:$A$11),1, COUNTIF(A$4:$A79, 'Annex 2 EHV charges'!$A$11:$A$11)), 0)),"")</f>
        <v/>
      </c>
      <c r="B80" s="65" t="str">
        <f>IF($A80="","",VLOOKUP($A80,'Annex 2 EHV charges'!$A:$O,2,0))</f>
        <v/>
      </c>
      <c r="C80" s="66" t="str">
        <f>IF($A80="","",VLOOKUP($A80,'Annex 2 EHV charges'!$A:$O,3,0))</f>
        <v/>
      </c>
      <c r="D80" s="65" t="str">
        <f>IF($A80="","",VLOOKUP($A80,'Annex 2 EHV charges'!$A:$O,7,0))</f>
        <v/>
      </c>
      <c r="E80" s="67" t="str">
        <f>IFERROR(IF(VLOOKUP($A80,'Annex 2 EHV charges'!$A:$O,8,FALSE)=0,"",VLOOKUP($A80,'Annex 2 EHV charges'!$A:$O,8,FALSE)),"")</f>
        <v/>
      </c>
      <c r="F80" s="68" t="str">
        <f>IFERROR(IF(VLOOKUP($A80,'Annex 2 EHV charges'!$A:$O,9,FALSE)=0,"",VLOOKUP($A80,'Annex 2 EHV charges'!$A:$O,9,FALSE)),"")</f>
        <v/>
      </c>
      <c r="G80" s="69" t="str">
        <f>IFERROR(IF(VLOOKUP($A80,'Annex 2 EHV charges'!$A:$O,10,FALSE)=0,"",VLOOKUP($A80,'Annex 2 EHV charges'!$A:$O,10,FALSE)),"")</f>
        <v/>
      </c>
      <c r="H80" s="69" t="str">
        <f>IFERROR(IF(VLOOKUP($A80,'Annex 2 EHV charges'!$A:$O,11,FALSE)=0,"",VLOOKUP($A80,'Annex 2 EHV charges'!$A:$O,11,FALSE)),"")</f>
        <v/>
      </c>
    </row>
    <row r="81" spans="1:8" x14ac:dyDescent="0.2">
      <c r="A81" s="65" t="str">
        <f t="array" ref="A81">IFERROR(INDEX('Annex 2 EHV charges'!$A$11:$A$11, MATCH(0, IF(ISBLANK('Annex 2 EHV charges'!$A$11:$A$11),1, COUNTIF(A$4:$A80, 'Annex 2 EHV charges'!$A$11:$A$11)), 0)),"")</f>
        <v/>
      </c>
      <c r="B81" s="65" t="str">
        <f>IF($A81="","",VLOOKUP($A81,'Annex 2 EHV charges'!$A:$O,2,0))</f>
        <v/>
      </c>
      <c r="C81" s="66" t="str">
        <f>IF($A81="","",VLOOKUP($A81,'Annex 2 EHV charges'!$A:$O,3,0))</f>
        <v/>
      </c>
      <c r="D81" s="65" t="str">
        <f>IF($A81="","",VLOOKUP($A81,'Annex 2 EHV charges'!$A:$O,7,0))</f>
        <v/>
      </c>
      <c r="E81" s="67" t="str">
        <f>IFERROR(IF(VLOOKUP($A81,'Annex 2 EHV charges'!$A:$O,8,FALSE)=0,"",VLOOKUP($A81,'Annex 2 EHV charges'!$A:$O,8,FALSE)),"")</f>
        <v/>
      </c>
      <c r="F81" s="68" t="str">
        <f>IFERROR(IF(VLOOKUP($A81,'Annex 2 EHV charges'!$A:$O,9,FALSE)=0,"",VLOOKUP($A81,'Annex 2 EHV charges'!$A:$O,9,FALSE)),"")</f>
        <v/>
      </c>
      <c r="G81" s="69" t="str">
        <f>IFERROR(IF(VLOOKUP($A81,'Annex 2 EHV charges'!$A:$O,10,FALSE)=0,"",VLOOKUP($A81,'Annex 2 EHV charges'!$A:$O,10,FALSE)),"")</f>
        <v/>
      </c>
      <c r="H81" s="69" t="str">
        <f>IFERROR(IF(VLOOKUP($A81,'Annex 2 EHV charges'!$A:$O,11,FALSE)=0,"",VLOOKUP($A81,'Annex 2 EHV charges'!$A:$O,11,FALSE)),"")</f>
        <v/>
      </c>
    </row>
    <row r="82" spans="1:8" x14ac:dyDescent="0.2">
      <c r="A82" s="65" t="str">
        <f t="array" ref="A82">IFERROR(INDEX('Annex 2 EHV charges'!$A$11:$A$11, MATCH(0, IF(ISBLANK('Annex 2 EHV charges'!$A$11:$A$11),1, COUNTIF(A$4:$A81, 'Annex 2 EHV charges'!$A$11:$A$11)), 0)),"")</f>
        <v/>
      </c>
      <c r="B82" s="65" t="str">
        <f>IF($A82="","",VLOOKUP($A82,'Annex 2 EHV charges'!$A:$O,2,0))</f>
        <v/>
      </c>
      <c r="C82" s="66" t="str">
        <f>IF($A82="","",VLOOKUP($A82,'Annex 2 EHV charges'!$A:$O,3,0))</f>
        <v/>
      </c>
      <c r="D82" s="65" t="str">
        <f>IF($A82="","",VLOOKUP($A82,'Annex 2 EHV charges'!$A:$O,7,0))</f>
        <v/>
      </c>
      <c r="E82" s="67" t="str">
        <f>IFERROR(IF(VLOOKUP($A82,'Annex 2 EHV charges'!$A:$O,8,FALSE)=0,"",VLOOKUP($A82,'Annex 2 EHV charges'!$A:$O,8,FALSE)),"")</f>
        <v/>
      </c>
      <c r="F82" s="68" t="str">
        <f>IFERROR(IF(VLOOKUP($A82,'Annex 2 EHV charges'!$A:$O,9,FALSE)=0,"",VLOOKUP($A82,'Annex 2 EHV charges'!$A:$O,9,FALSE)),"")</f>
        <v/>
      </c>
      <c r="G82" s="69" t="str">
        <f>IFERROR(IF(VLOOKUP($A82,'Annex 2 EHV charges'!$A:$O,10,FALSE)=0,"",VLOOKUP($A82,'Annex 2 EHV charges'!$A:$O,10,FALSE)),"")</f>
        <v/>
      </c>
      <c r="H82" s="69" t="str">
        <f>IFERROR(IF(VLOOKUP($A82,'Annex 2 EHV charges'!$A:$O,11,FALSE)=0,"",VLOOKUP($A82,'Annex 2 EHV charges'!$A:$O,11,FALSE)),"")</f>
        <v/>
      </c>
    </row>
    <row r="83" spans="1:8" x14ac:dyDescent="0.2">
      <c r="A83" s="65" t="str">
        <f t="array" ref="A83">IFERROR(INDEX('Annex 2 EHV charges'!$A$11:$A$11, MATCH(0, IF(ISBLANK('Annex 2 EHV charges'!$A$11:$A$11),1, COUNTIF(A$4:$A82, 'Annex 2 EHV charges'!$A$11:$A$11)), 0)),"")</f>
        <v/>
      </c>
      <c r="B83" s="65" t="str">
        <f>IF($A83="","",VLOOKUP($A83,'Annex 2 EHV charges'!$A:$O,2,0))</f>
        <v/>
      </c>
      <c r="C83" s="66" t="str">
        <f>IF($A83="","",VLOOKUP($A83,'Annex 2 EHV charges'!$A:$O,3,0))</f>
        <v/>
      </c>
      <c r="D83" s="65" t="str">
        <f>IF($A83="","",VLOOKUP($A83,'Annex 2 EHV charges'!$A:$O,7,0))</f>
        <v/>
      </c>
      <c r="E83" s="67" t="str">
        <f>IFERROR(IF(VLOOKUP($A83,'Annex 2 EHV charges'!$A:$O,8,FALSE)=0,"",VLOOKUP($A83,'Annex 2 EHV charges'!$A:$O,8,FALSE)),"")</f>
        <v/>
      </c>
      <c r="F83" s="68" t="str">
        <f>IFERROR(IF(VLOOKUP($A83,'Annex 2 EHV charges'!$A:$O,9,FALSE)=0,"",VLOOKUP($A83,'Annex 2 EHV charges'!$A:$O,9,FALSE)),"")</f>
        <v/>
      </c>
      <c r="G83" s="69" t="str">
        <f>IFERROR(IF(VLOOKUP($A83,'Annex 2 EHV charges'!$A:$O,10,FALSE)=0,"",VLOOKUP($A83,'Annex 2 EHV charges'!$A:$O,10,FALSE)),"")</f>
        <v/>
      </c>
      <c r="H83" s="69" t="str">
        <f>IFERROR(IF(VLOOKUP($A83,'Annex 2 EHV charges'!$A:$O,11,FALSE)=0,"",VLOOKUP($A83,'Annex 2 EHV charges'!$A:$O,11,FALSE)),"")</f>
        <v/>
      </c>
    </row>
    <row r="84" spans="1:8" x14ac:dyDescent="0.2">
      <c r="A84" s="65" t="str">
        <f t="array" ref="A84">IFERROR(INDEX('Annex 2 EHV charges'!$A$11:$A$11, MATCH(0, IF(ISBLANK('Annex 2 EHV charges'!$A$11:$A$11),1, COUNTIF(A$4:$A83, 'Annex 2 EHV charges'!$A$11:$A$11)), 0)),"")</f>
        <v/>
      </c>
      <c r="B84" s="65" t="str">
        <f>IF($A84="","",VLOOKUP($A84,'Annex 2 EHV charges'!$A:$O,2,0))</f>
        <v/>
      </c>
      <c r="C84" s="66" t="str">
        <f>IF($A84="","",VLOOKUP($A84,'Annex 2 EHV charges'!$A:$O,3,0))</f>
        <v/>
      </c>
      <c r="D84" s="65" t="str">
        <f>IF($A84="","",VLOOKUP($A84,'Annex 2 EHV charges'!$A:$O,7,0))</f>
        <v/>
      </c>
      <c r="E84" s="67" t="str">
        <f>IFERROR(IF(VLOOKUP($A84,'Annex 2 EHV charges'!$A:$O,8,FALSE)=0,"",VLOOKUP($A84,'Annex 2 EHV charges'!$A:$O,8,FALSE)),"")</f>
        <v/>
      </c>
      <c r="F84" s="68" t="str">
        <f>IFERROR(IF(VLOOKUP($A84,'Annex 2 EHV charges'!$A:$O,9,FALSE)=0,"",VLOOKUP($A84,'Annex 2 EHV charges'!$A:$O,9,FALSE)),"")</f>
        <v/>
      </c>
      <c r="G84" s="69" t="str">
        <f>IFERROR(IF(VLOOKUP($A84,'Annex 2 EHV charges'!$A:$O,10,FALSE)=0,"",VLOOKUP($A84,'Annex 2 EHV charges'!$A:$O,10,FALSE)),"")</f>
        <v/>
      </c>
      <c r="H84" s="69" t="str">
        <f>IFERROR(IF(VLOOKUP($A84,'Annex 2 EHV charges'!$A:$O,11,FALSE)=0,"",VLOOKUP($A84,'Annex 2 EHV charges'!$A:$O,11,FALSE)),"")</f>
        <v/>
      </c>
    </row>
    <row r="85" spans="1:8" x14ac:dyDescent="0.2">
      <c r="A85" s="65" t="str">
        <f t="array" ref="A85">IFERROR(INDEX('Annex 2 EHV charges'!$A$11:$A$11, MATCH(0, IF(ISBLANK('Annex 2 EHV charges'!$A$11:$A$11),1, COUNTIF(A$4:$A84, 'Annex 2 EHV charges'!$A$11:$A$11)), 0)),"")</f>
        <v/>
      </c>
      <c r="B85" s="65" t="str">
        <f>IF($A85="","",VLOOKUP($A85,'Annex 2 EHV charges'!$A:$O,2,0))</f>
        <v/>
      </c>
      <c r="C85" s="66" t="str">
        <f>IF($A85="","",VLOOKUP($A85,'Annex 2 EHV charges'!$A:$O,3,0))</f>
        <v/>
      </c>
      <c r="D85" s="65" t="str">
        <f>IF($A85="","",VLOOKUP($A85,'Annex 2 EHV charges'!$A:$O,7,0))</f>
        <v/>
      </c>
      <c r="E85" s="67" t="str">
        <f>IFERROR(IF(VLOOKUP($A85,'Annex 2 EHV charges'!$A:$O,8,FALSE)=0,"",VLOOKUP($A85,'Annex 2 EHV charges'!$A:$O,8,FALSE)),"")</f>
        <v/>
      </c>
      <c r="F85" s="68" t="str">
        <f>IFERROR(IF(VLOOKUP($A85,'Annex 2 EHV charges'!$A:$O,9,FALSE)=0,"",VLOOKUP($A85,'Annex 2 EHV charges'!$A:$O,9,FALSE)),"")</f>
        <v/>
      </c>
      <c r="G85" s="69" t="str">
        <f>IFERROR(IF(VLOOKUP($A85,'Annex 2 EHV charges'!$A:$O,10,FALSE)=0,"",VLOOKUP($A85,'Annex 2 EHV charges'!$A:$O,10,FALSE)),"")</f>
        <v/>
      </c>
      <c r="H85" s="69" t="str">
        <f>IFERROR(IF(VLOOKUP($A85,'Annex 2 EHV charges'!$A:$O,11,FALSE)=0,"",VLOOKUP($A85,'Annex 2 EHV charges'!$A:$O,11,FALSE)),"")</f>
        <v/>
      </c>
    </row>
    <row r="86" spans="1:8" x14ac:dyDescent="0.2">
      <c r="A86" s="65" t="str">
        <f t="array" ref="A86">IFERROR(INDEX('Annex 2 EHV charges'!$A$11:$A$11, MATCH(0, IF(ISBLANK('Annex 2 EHV charges'!$A$11:$A$11),1, COUNTIF(A$4:$A85, 'Annex 2 EHV charges'!$A$11:$A$11)), 0)),"")</f>
        <v/>
      </c>
      <c r="B86" s="65" t="str">
        <f>IF($A86="","",VLOOKUP($A86,'Annex 2 EHV charges'!$A:$O,2,0))</f>
        <v/>
      </c>
      <c r="C86" s="66" t="str">
        <f>IF($A86="","",VLOOKUP($A86,'Annex 2 EHV charges'!$A:$O,3,0))</f>
        <v/>
      </c>
      <c r="D86" s="65" t="str">
        <f>IF($A86="","",VLOOKUP($A86,'Annex 2 EHV charges'!$A:$O,7,0))</f>
        <v/>
      </c>
      <c r="E86" s="67" t="str">
        <f>IFERROR(IF(VLOOKUP($A86,'Annex 2 EHV charges'!$A:$O,8,FALSE)=0,"",VLOOKUP($A86,'Annex 2 EHV charges'!$A:$O,8,FALSE)),"")</f>
        <v/>
      </c>
      <c r="F86" s="68" t="str">
        <f>IFERROR(IF(VLOOKUP($A86,'Annex 2 EHV charges'!$A:$O,9,FALSE)=0,"",VLOOKUP($A86,'Annex 2 EHV charges'!$A:$O,9,FALSE)),"")</f>
        <v/>
      </c>
      <c r="G86" s="69" t="str">
        <f>IFERROR(IF(VLOOKUP($A86,'Annex 2 EHV charges'!$A:$O,10,FALSE)=0,"",VLOOKUP($A86,'Annex 2 EHV charges'!$A:$O,10,FALSE)),"")</f>
        <v/>
      </c>
      <c r="H86" s="69" t="str">
        <f>IFERROR(IF(VLOOKUP($A86,'Annex 2 EHV charges'!$A:$O,11,FALSE)=0,"",VLOOKUP($A86,'Annex 2 EHV charges'!$A:$O,11,FALSE)),"")</f>
        <v/>
      </c>
    </row>
    <row r="87" spans="1:8" x14ac:dyDescent="0.2">
      <c r="A87" s="65" t="str">
        <f t="array" ref="A87">IFERROR(INDEX('Annex 2 EHV charges'!$A$11:$A$11, MATCH(0, IF(ISBLANK('Annex 2 EHV charges'!$A$11:$A$11),1, COUNTIF(A$4:$A86, 'Annex 2 EHV charges'!$A$11:$A$11)), 0)),"")</f>
        <v/>
      </c>
      <c r="B87" s="65" t="str">
        <f>IF($A87="","",VLOOKUP($A87,'Annex 2 EHV charges'!$A:$O,2,0))</f>
        <v/>
      </c>
      <c r="C87" s="66" t="str">
        <f>IF($A87="","",VLOOKUP($A87,'Annex 2 EHV charges'!$A:$O,3,0))</f>
        <v/>
      </c>
      <c r="D87" s="65" t="str">
        <f>IF($A87="","",VLOOKUP($A87,'Annex 2 EHV charges'!$A:$O,7,0))</f>
        <v/>
      </c>
      <c r="E87" s="67" t="str">
        <f>IFERROR(IF(VLOOKUP($A87,'Annex 2 EHV charges'!$A:$O,8,FALSE)=0,"",VLOOKUP($A87,'Annex 2 EHV charges'!$A:$O,8,FALSE)),"")</f>
        <v/>
      </c>
      <c r="F87" s="68" t="str">
        <f>IFERROR(IF(VLOOKUP($A87,'Annex 2 EHV charges'!$A:$O,9,FALSE)=0,"",VLOOKUP($A87,'Annex 2 EHV charges'!$A:$O,9,FALSE)),"")</f>
        <v/>
      </c>
      <c r="G87" s="69" t="str">
        <f>IFERROR(IF(VLOOKUP($A87,'Annex 2 EHV charges'!$A:$O,10,FALSE)=0,"",VLOOKUP($A87,'Annex 2 EHV charges'!$A:$O,10,FALSE)),"")</f>
        <v/>
      </c>
      <c r="H87" s="69" t="str">
        <f>IFERROR(IF(VLOOKUP($A87,'Annex 2 EHV charges'!$A:$O,11,FALSE)=0,"",VLOOKUP($A87,'Annex 2 EHV charges'!$A:$O,11,FALSE)),"")</f>
        <v/>
      </c>
    </row>
    <row r="88" spans="1:8" x14ac:dyDescent="0.2">
      <c r="A88" s="65" t="str">
        <f t="array" ref="A88">IFERROR(INDEX('Annex 2 EHV charges'!$A$11:$A$11, MATCH(0, IF(ISBLANK('Annex 2 EHV charges'!$A$11:$A$11),1, COUNTIF(A$4:$A87, 'Annex 2 EHV charges'!$A$11:$A$11)), 0)),"")</f>
        <v/>
      </c>
      <c r="B88" s="65" t="str">
        <f>IF($A88="","",VLOOKUP($A88,'Annex 2 EHV charges'!$A:$O,2,0))</f>
        <v/>
      </c>
      <c r="C88" s="66" t="str">
        <f>IF($A88="","",VLOOKUP($A88,'Annex 2 EHV charges'!$A:$O,3,0))</f>
        <v/>
      </c>
      <c r="D88" s="65" t="str">
        <f>IF($A88="","",VLOOKUP($A88,'Annex 2 EHV charges'!$A:$O,7,0))</f>
        <v/>
      </c>
      <c r="E88" s="67" t="str">
        <f>IFERROR(IF(VLOOKUP($A88,'Annex 2 EHV charges'!$A:$O,8,FALSE)=0,"",VLOOKUP($A88,'Annex 2 EHV charges'!$A:$O,8,FALSE)),"")</f>
        <v/>
      </c>
      <c r="F88" s="68" t="str">
        <f>IFERROR(IF(VLOOKUP($A88,'Annex 2 EHV charges'!$A:$O,9,FALSE)=0,"",VLOOKUP($A88,'Annex 2 EHV charges'!$A:$O,9,FALSE)),"")</f>
        <v/>
      </c>
      <c r="G88" s="69" t="str">
        <f>IFERROR(IF(VLOOKUP($A88,'Annex 2 EHV charges'!$A:$O,10,FALSE)=0,"",VLOOKUP($A88,'Annex 2 EHV charges'!$A:$O,10,FALSE)),"")</f>
        <v/>
      </c>
      <c r="H88" s="69" t="str">
        <f>IFERROR(IF(VLOOKUP($A88,'Annex 2 EHV charges'!$A:$O,11,FALSE)=0,"",VLOOKUP($A88,'Annex 2 EHV charges'!$A:$O,11,FALSE)),"")</f>
        <v/>
      </c>
    </row>
    <row r="89" spans="1:8" x14ac:dyDescent="0.2">
      <c r="A89" s="65" t="str">
        <f t="array" ref="A89">IFERROR(INDEX('Annex 2 EHV charges'!$A$11:$A$11, MATCH(0, IF(ISBLANK('Annex 2 EHV charges'!$A$11:$A$11),1, COUNTIF(A$4:$A88, 'Annex 2 EHV charges'!$A$11:$A$11)), 0)),"")</f>
        <v/>
      </c>
      <c r="B89" s="65" t="str">
        <f>IF($A89="","",VLOOKUP($A89,'Annex 2 EHV charges'!$A:$O,2,0))</f>
        <v/>
      </c>
      <c r="C89" s="66" t="str">
        <f>IF($A89="","",VLOOKUP($A89,'Annex 2 EHV charges'!$A:$O,3,0))</f>
        <v/>
      </c>
      <c r="D89" s="65" t="str">
        <f>IF($A89="","",VLOOKUP($A89,'Annex 2 EHV charges'!$A:$O,7,0))</f>
        <v/>
      </c>
      <c r="E89" s="67" t="str">
        <f>IFERROR(IF(VLOOKUP($A89,'Annex 2 EHV charges'!$A:$O,8,FALSE)=0,"",VLOOKUP($A89,'Annex 2 EHV charges'!$A:$O,8,FALSE)),"")</f>
        <v/>
      </c>
      <c r="F89" s="68" t="str">
        <f>IFERROR(IF(VLOOKUP($A89,'Annex 2 EHV charges'!$A:$O,9,FALSE)=0,"",VLOOKUP($A89,'Annex 2 EHV charges'!$A:$O,9,FALSE)),"")</f>
        <v/>
      </c>
      <c r="G89" s="69" t="str">
        <f>IFERROR(IF(VLOOKUP($A89,'Annex 2 EHV charges'!$A:$O,10,FALSE)=0,"",VLOOKUP($A89,'Annex 2 EHV charges'!$A:$O,10,FALSE)),"")</f>
        <v/>
      </c>
      <c r="H89" s="69" t="str">
        <f>IFERROR(IF(VLOOKUP($A89,'Annex 2 EHV charges'!$A:$O,11,FALSE)=0,"",VLOOKUP($A89,'Annex 2 EHV charges'!$A:$O,11,FALSE)),"")</f>
        <v/>
      </c>
    </row>
    <row r="90" spans="1:8" x14ac:dyDescent="0.2">
      <c r="A90" s="65" t="str">
        <f t="array" ref="A90">IFERROR(INDEX('Annex 2 EHV charges'!$A$11:$A$11, MATCH(0, IF(ISBLANK('Annex 2 EHV charges'!$A$11:$A$11),1, COUNTIF(A$4:$A89, 'Annex 2 EHV charges'!$A$11:$A$11)), 0)),"")</f>
        <v/>
      </c>
      <c r="B90" s="65" t="str">
        <f>IF($A90="","",VLOOKUP($A90,'Annex 2 EHV charges'!$A:$O,2,0))</f>
        <v/>
      </c>
      <c r="C90" s="66" t="str">
        <f>IF($A90="","",VLOOKUP($A90,'Annex 2 EHV charges'!$A:$O,3,0))</f>
        <v/>
      </c>
      <c r="D90" s="65" t="str">
        <f>IF($A90="","",VLOOKUP($A90,'Annex 2 EHV charges'!$A:$O,7,0))</f>
        <v/>
      </c>
      <c r="E90" s="67" t="str">
        <f>IFERROR(IF(VLOOKUP($A90,'Annex 2 EHV charges'!$A:$O,8,FALSE)=0,"",VLOOKUP($A90,'Annex 2 EHV charges'!$A:$O,8,FALSE)),"")</f>
        <v/>
      </c>
      <c r="F90" s="68" t="str">
        <f>IFERROR(IF(VLOOKUP($A90,'Annex 2 EHV charges'!$A:$O,9,FALSE)=0,"",VLOOKUP($A90,'Annex 2 EHV charges'!$A:$O,9,FALSE)),"")</f>
        <v/>
      </c>
      <c r="G90" s="69" t="str">
        <f>IFERROR(IF(VLOOKUP($A90,'Annex 2 EHV charges'!$A:$O,10,FALSE)=0,"",VLOOKUP($A90,'Annex 2 EHV charges'!$A:$O,10,FALSE)),"")</f>
        <v/>
      </c>
      <c r="H90" s="69" t="str">
        <f>IFERROR(IF(VLOOKUP($A90,'Annex 2 EHV charges'!$A:$O,11,FALSE)=0,"",VLOOKUP($A90,'Annex 2 EHV charges'!$A:$O,11,FALSE)),"")</f>
        <v/>
      </c>
    </row>
    <row r="91" spans="1:8" x14ac:dyDescent="0.2">
      <c r="A91" s="65" t="str">
        <f t="array" ref="A91">IFERROR(INDEX('Annex 2 EHV charges'!$A$11:$A$11, MATCH(0, IF(ISBLANK('Annex 2 EHV charges'!$A$11:$A$11),1, COUNTIF(A$4:$A90, 'Annex 2 EHV charges'!$A$11:$A$11)), 0)),"")</f>
        <v/>
      </c>
      <c r="B91" s="65" t="str">
        <f>IF($A91="","",VLOOKUP($A91,'Annex 2 EHV charges'!$A:$O,2,0))</f>
        <v/>
      </c>
      <c r="C91" s="66" t="str">
        <f>IF($A91="","",VLOOKUP($A91,'Annex 2 EHV charges'!$A:$O,3,0))</f>
        <v/>
      </c>
      <c r="D91" s="65" t="str">
        <f>IF($A91="","",VLOOKUP($A91,'Annex 2 EHV charges'!$A:$O,7,0))</f>
        <v/>
      </c>
      <c r="E91" s="67" t="str">
        <f>IFERROR(IF(VLOOKUP($A91,'Annex 2 EHV charges'!$A:$O,8,FALSE)=0,"",VLOOKUP($A91,'Annex 2 EHV charges'!$A:$O,8,FALSE)),"")</f>
        <v/>
      </c>
      <c r="F91" s="68" t="str">
        <f>IFERROR(IF(VLOOKUP($A91,'Annex 2 EHV charges'!$A:$O,9,FALSE)=0,"",VLOOKUP($A91,'Annex 2 EHV charges'!$A:$O,9,FALSE)),"")</f>
        <v/>
      </c>
      <c r="G91" s="69" t="str">
        <f>IFERROR(IF(VLOOKUP($A91,'Annex 2 EHV charges'!$A:$O,10,FALSE)=0,"",VLOOKUP($A91,'Annex 2 EHV charges'!$A:$O,10,FALSE)),"")</f>
        <v/>
      </c>
      <c r="H91" s="69" t="str">
        <f>IFERROR(IF(VLOOKUP($A91,'Annex 2 EHV charges'!$A:$O,11,FALSE)=0,"",VLOOKUP($A91,'Annex 2 EHV charges'!$A:$O,11,FALSE)),"")</f>
        <v/>
      </c>
    </row>
    <row r="92" spans="1:8" x14ac:dyDescent="0.2">
      <c r="A92" s="65" t="str">
        <f t="array" ref="A92">IFERROR(INDEX('Annex 2 EHV charges'!$A$11:$A$11, MATCH(0, IF(ISBLANK('Annex 2 EHV charges'!$A$11:$A$11),1, COUNTIF(A$4:$A91, 'Annex 2 EHV charges'!$A$11:$A$11)), 0)),"")</f>
        <v/>
      </c>
      <c r="B92" s="65" t="str">
        <f>IF($A92="","",VLOOKUP($A92,'Annex 2 EHV charges'!$A:$O,2,0))</f>
        <v/>
      </c>
      <c r="C92" s="66" t="str">
        <f>IF($A92="","",VLOOKUP($A92,'Annex 2 EHV charges'!$A:$O,3,0))</f>
        <v/>
      </c>
      <c r="D92" s="65" t="str">
        <f>IF($A92="","",VLOOKUP($A92,'Annex 2 EHV charges'!$A:$O,7,0))</f>
        <v/>
      </c>
      <c r="E92" s="67" t="str">
        <f>IFERROR(IF(VLOOKUP($A92,'Annex 2 EHV charges'!$A:$O,8,FALSE)=0,"",VLOOKUP($A92,'Annex 2 EHV charges'!$A:$O,8,FALSE)),"")</f>
        <v/>
      </c>
      <c r="F92" s="68" t="str">
        <f>IFERROR(IF(VLOOKUP($A92,'Annex 2 EHV charges'!$A:$O,9,FALSE)=0,"",VLOOKUP($A92,'Annex 2 EHV charges'!$A:$O,9,FALSE)),"")</f>
        <v/>
      </c>
      <c r="G92" s="69" t="str">
        <f>IFERROR(IF(VLOOKUP($A92,'Annex 2 EHV charges'!$A:$O,10,FALSE)=0,"",VLOOKUP($A92,'Annex 2 EHV charges'!$A:$O,10,FALSE)),"")</f>
        <v/>
      </c>
      <c r="H92" s="69" t="str">
        <f>IFERROR(IF(VLOOKUP($A92,'Annex 2 EHV charges'!$A:$O,11,FALSE)=0,"",VLOOKUP($A92,'Annex 2 EHV charges'!$A:$O,11,FALSE)),"")</f>
        <v/>
      </c>
    </row>
    <row r="93" spans="1:8" x14ac:dyDescent="0.2">
      <c r="A93" s="65" t="str">
        <f t="array" ref="A93">IFERROR(INDEX('Annex 2 EHV charges'!$A$11:$A$11, MATCH(0, IF(ISBLANK('Annex 2 EHV charges'!$A$11:$A$11),1, COUNTIF(A$4:$A92, 'Annex 2 EHV charges'!$A$11:$A$11)), 0)),"")</f>
        <v/>
      </c>
      <c r="B93" s="65" t="str">
        <f>IF($A93="","",VLOOKUP($A93,'Annex 2 EHV charges'!$A:$O,2,0))</f>
        <v/>
      </c>
      <c r="C93" s="66" t="str">
        <f>IF($A93="","",VLOOKUP($A93,'Annex 2 EHV charges'!$A:$O,3,0))</f>
        <v/>
      </c>
      <c r="D93" s="65" t="str">
        <f>IF($A93="","",VLOOKUP($A93,'Annex 2 EHV charges'!$A:$O,7,0))</f>
        <v/>
      </c>
      <c r="E93" s="67" t="str">
        <f>IFERROR(IF(VLOOKUP($A93,'Annex 2 EHV charges'!$A:$O,8,FALSE)=0,"",VLOOKUP($A93,'Annex 2 EHV charges'!$A:$O,8,FALSE)),"")</f>
        <v/>
      </c>
      <c r="F93" s="68" t="str">
        <f>IFERROR(IF(VLOOKUP($A93,'Annex 2 EHV charges'!$A:$O,9,FALSE)=0,"",VLOOKUP($A93,'Annex 2 EHV charges'!$A:$O,9,FALSE)),"")</f>
        <v/>
      </c>
      <c r="G93" s="69" t="str">
        <f>IFERROR(IF(VLOOKUP($A93,'Annex 2 EHV charges'!$A:$O,10,FALSE)=0,"",VLOOKUP($A93,'Annex 2 EHV charges'!$A:$O,10,FALSE)),"")</f>
        <v/>
      </c>
      <c r="H93" s="69" t="str">
        <f>IFERROR(IF(VLOOKUP($A93,'Annex 2 EHV charges'!$A:$O,11,FALSE)=0,"",VLOOKUP($A93,'Annex 2 EHV charges'!$A:$O,11,FALSE)),"")</f>
        <v/>
      </c>
    </row>
    <row r="94" spans="1:8" x14ac:dyDescent="0.2">
      <c r="A94" s="65" t="str">
        <f t="array" ref="A94">IFERROR(INDEX('Annex 2 EHV charges'!$A$11:$A$11, MATCH(0, IF(ISBLANK('Annex 2 EHV charges'!$A$11:$A$11),1, COUNTIF(A$4:$A93, 'Annex 2 EHV charges'!$A$11:$A$11)), 0)),"")</f>
        <v/>
      </c>
      <c r="B94" s="65" t="str">
        <f>IF($A94="","",VLOOKUP($A94,'Annex 2 EHV charges'!$A:$O,2,0))</f>
        <v/>
      </c>
      <c r="C94" s="66" t="str">
        <f>IF($A94="","",VLOOKUP($A94,'Annex 2 EHV charges'!$A:$O,3,0))</f>
        <v/>
      </c>
      <c r="D94" s="65" t="str">
        <f>IF($A94="","",VLOOKUP($A94,'Annex 2 EHV charges'!$A:$O,7,0))</f>
        <v/>
      </c>
      <c r="E94" s="67" t="str">
        <f>IFERROR(IF(VLOOKUP($A94,'Annex 2 EHV charges'!$A:$O,8,FALSE)=0,"",VLOOKUP($A94,'Annex 2 EHV charges'!$A:$O,8,FALSE)),"")</f>
        <v/>
      </c>
      <c r="F94" s="68" t="str">
        <f>IFERROR(IF(VLOOKUP($A94,'Annex 2 EHV charges'!$A:$O,9,FALSE)=0,"",VLOOKUP($A94,'Annex 2 EHV charges'!$A:$O,9,FALSE)),"")</f>
        <v/>
      </c>
      <c r="G94" s="69" t="str">
        <f>IFERROR(IF(VLOOKUP($A94,'Annex 2 EHV charges'!$A:$O,10,FALSE)=0,"",VLOOKUP($A94,'Annex 2 EHV charges'!$A:$O,10,FALSE)),"")</f>
        <v/>
      </c>
      <c r="H94" s="69" t="str">
        <f>IFERROR(IF(VLOOKUP($A94,'Annex 2 EHV charges'!$A:$O,11,FALSE)=0,"",VLOOKUP($A94,'Annex 2 EHV charges'!$A:$O,11,FALSE)),"")</f>
        <v/>
      </c>
    </row>
    <row r="95" spans="1:8" x14ac:dyDescent="0.2">
      <c r="A95" s="65" t="str">
        <f t="array" ref="A95">IFERROR(INDEX('Annex 2 EHV charges'!$A$11:$A$11, MATCH(0, IF(ISBLANK('Annex 2 EHV charges'!$A$11:$A$11),1, COUNTIF(A$4:$A94, 'Annex 2 EHV charges'!$A$11:$A$11)), 0)),"")</f>
        <v/>
      </c>
      <c r="B95" s="65" t="str">
        <f>IF($A95="","",VLOOKUP($A95,'Annex 2 EHV charges'!$A:$O,2,0))</f>
        <v/>
      </c>
      <c r="C95" s="66" t="str">
        <f>IF($A95="","",VLOOKUP($A95,'Annex 2 EHV charges'!$A:$O,3,0))</f>
        <v/>
      </c>
      <c r="D95" s="65" t="str">
        <f>IF($A95="","",VLOOKUP($A95,'Annex 2 EHV charges'!$A:$O,7,0))</f>
        <v/>
      </c>
      <c r="E95" s="67" t="str">
        <f>IFERROR(IF(VLOOKUP($A95,'Annex 2 EHV charges'!$A:$O,8,FALSE)=0,"",VLOOKUP($A95,'Annex 2 EHV charges'!$A:$O,8,FALSE)),"")</f>
        <v/>
      </c>
      <c r="F95" s="68" t="str">
        <f>IFERROR(IF(VLOOKUP($A95,'Annex 2 EHV charges'!$A:$O,9,FALSE)=0,"",VLOOKUP($A95,'Annex 2 EHV charges'!$A:$O,9,FALSE)),"")</f>
        <v/>
      </c>
      <c r="G95" s="69" t="str">
        <f>IFERROR(IF(VLOOKUP($A95,'Annex 2 EHV charges'!$A:$O,10,FALSE)=0,"",VLOOKUP($A95,'Annex 2 EHV charges'!$A:$O,10,FALSE)),"")</f>
        <v/>
      </c>
      <c r="H95" s="69" t="str">
        <f>IFERROR(IF(VLOOKUP($A95,'Annex 2 EHV charges'!$A:$O,11,FALSE)=0,"",VLOOKUP($A95,'Annex 2 EHV charges'!$A:$O,11,FALSE)),"")</f>
        <v/>
      </c>
    </row>
    <row r="96" spans="1:8" x14ac:dyDescent="0.2">
      <c r="A96" s="65" t="str">
        <f t="array" ref="A96">IFERROR(INDEX('Annex 2 EHV charges'!$A$11:$A$11, MATCH(0, IF(ISBLANK('Annex 2 EHV charges'!$A$11:$A$11),1, COUNTIF(A$4:$A95, 'Annex 2 EHV charges'!$A$11:$A$11)), 0)),"")</f>
        <v/>
      </c>
      <c r="B96" s="65" t="str">
        <f>IF($A96="","",VLOOKUP($A96,'Annex 2 EHV charges'!$A:$O,2,0))</f>
        <v/>
      </c>
      <c r="C96" s="66" t="str">
        <f>IF($A96="","",VLOOKUP($A96,'Annex 2 EHV charges'!$A:$O,3,0))</f>
        <v/>
      </c>
      <c r="D96" s="65" t="str">
        <f>IF($A96="","",VLOOKUP($A96,'Annex 2 EHV charges'!$A:$O,7,0))</f>
        <v/>
      </c>
      <c r="E96" s="67" t="str">
        <f>IFERROR(IF(VLOOKUP($A96,'Annex 2 EHV charges'!$A:$O,8,FALSE)=0,"",VLOOKUP($A96,'Annex 2 EHV charges'!$A:$O,8,FALSE)),"")</f>
        <v/>
      </c>
      <c r="F96" s="68" t="str">
        <f>IFERROR(IF(VLOOKUP($A96,'Annex 2 EHV charges'!$A:$O,9,FALSE)=0,"",VLOOKUP($A96,'Annex 2 EHV charges'!$A:$O,9,FALSE)),"")</f>
        <v/>
      </c>
      <c r="G96" s="69" t="str">
        <f>IFERROR(IF(VLOOKUP($A96,'Annex 2 EHV charges'!$A:$O,10,FALSE)=0,"",VLOOKUP($A96,'Annex 2 EHV charges'!$A:$O,10,FALSE)),"")</f>
        <v/>
      </c>
      <c r="H96" s="69" t="str">
        <f>IFERROR(IF(VLOOKUP($A96,'Annex 2 EHV charges'!$A:$O,11,FALSE)=0,"",VLOOKUP($A96,'Annex 2 EHV charges'!$A:$O,11,FALSE)),"")</f>
        <v/>
      </c>
    </row>
    <row r="97" spans="1:8" x14ac:dyDescent="0.2">
      <c r="A97" s="65" t="str">
        <f t="array" ref="A97">IFERROR(INDEX('Annex 2 EHV charges'!$A$11:$A$11, MATCH(0, IF(ISBLANK('Annex 2 EHV charges'!$A$11:$A$11),1, COUNTIF(A$4:$A96, 'Annex 2 EHV charges'!$A$11:$A$11)), 0)),"")</f>
        <v/>
      </c>
      <c r="B97" s="65" t="str">
        <f>IF($A97="","",VLOOKUP($A97,'Annex 2 EHV charges'!$A:$O,2,0))</f>
        <v/>
      </c>
      <c r="C97" s="66" t="str">
        <f>IF($A97="","",VLOOKUP($A97,'Annex 2 EHV charges'!$A:$O,3,0))</f>
        <v/>
      </c>
      <c r="D97" s="65" t="str">
        <f>IF($A97="","",VLOOKUP($A97,'Annex 2 EHV charges'!$A:$O,7,0))</f>
        <v/>
      </c>
      <c r="E97" s="67" t="str">
        <f>IFERROR(IF(VLOOKUP($A97,'Annex 2 EHV charges'!$A:$O,8,FALSE)=0,"",VLOOKUP($A97,'Annex 2 EHV charges'!$A:$O,8,FALSE)),"")</f>
        <v/>
      </c>
      <c r="F97" s="68" t="str">
        <f>IFERROR(IF(VLOOKUP($A97,'Annex 2 EHV charges'!$A:$O,9,FALSE)=0,"",VLOOKUP($A97,'Annex 2 EHV charges'!$A:$O,9,FALSE)),"")</f>
        <v/>
      </c>
      <c r="G97" s="69" t="str">
        <f>IFERROR(IF(VLOOKUP($A97,'Annex 2 EHV charges'!$A:$O,10,FALSE)=0,"",VLOOKUP($A97,'Annex 2 EHV charges'!$A:$O,10,FALSE)),"")</f>
        <v/>
      </c>
      <c r="H97" s="69" t="str">
        <f>IFERROR(IF(VLOOKUP($A97,'Annex 2 EHV charges'!$A:$O,11,FALSE)=0,"",VLOOKUP($A97,'Annex 2 EHV charges'!$A:$O,11,FALSE)),"")</f>
        <v/>
      </c>
    </row>
    <row r="98" spans="1:8" x14ac:dyDescent="0.2">
      <c r="A98" s="65" t="str">
        <f t="array" ref="A98">IFERROR(INDEX('Annex 2 EHV charges'!$A$11:$A$11, MATCH(0, IF(ISBLANK('Annex 2 EHV charges'!$A$11:$A$11),1, COUNTIF(A$4:$A97, 'Annex 2 EHV charges'!$A$11:$A$11)), 0)),"")</f>
        <v/>
      </c>
      <c r="B98" s="65" t="str">
        <f>IF($A98="","",VLOOKUP($A98,'Annex 2 EHV charges'!$A:$O,2,0))</f>
        <v/>
      </c>
      <c r="C98" s="66" t="str">
        <f>IF($A98="","",VLOOKUP($A98,'Annex 2 EHV charges'!$A:$O,3,0))</f>
        <v/>
      </c>
      <c r="D98" s="65" t="str">
        <f>IF($A98="","",VLOOKUP($A98,'Annex 2 EHV charges'!$A:$O,7,0))</f>
        <v/>
      </c>
      <c r="E98" s="67" t="str">
        <f>IFERROR(IF(VLOOKUP($A98,'Annex 2 EHV charges'!$A:$O,8,FALSE)=0,"",VLOOKUP($A98,'Annex 2 EHV charges'!$A:$O,8,FALSE)),"")</f>
        <v/>
      </c>
      <c r="F98" s="68" t="str">
        <f>IFERROR(IF(VLOOKUP($A98,'Annex 2 EHV charges'!$A:$O,9,FALSE)=0,"",VLOOKUP($A98,'Annex 2 EHV charges'!$A:$O,9,FALSE)),"")</f>
        <v/>
      </c>
      <c r="G98" s="69" t="str">
        <f>IFERROR(IF(VLOOKUP($A98,'Annex 2 EHV charges'!$A:$O,10,FALSE)=0,"",VLOOKUP($A98,'Annex 2 EHV charges'!$A:$O,10,FALSE)),"")</f>
        <v/>
      </c>
      <c r="H98" s="69" t="str">
        <f>IFERROR(IF(VLOOKUP($A98,'Annex 2 EHV charges'!$A:$O,11,FALSE)=0,"",VLOOKUP($A98,'Annex 2 EHV charges'!$A:$O,11,FALSE)),"")</f>
        <v/>
      </c>
    </row>
    <row r="99" spans="1:8" x14ac:dyDescent="0.2">
      <c r="A99" s="65" t="str">
        <f t="array" ref="A99">IFERROR(INDEX('Annex 2 EHV charges'!$A$11:$A$11, MATCH(0, IF(ISBLANK('Annex 2 EHV charges'!$A$11:$A$11),1, COUNTIF(A$4:$A98, 'Annex 2 EHV charges'!$A$11:$A$11)), 0)),"")</f>
        <v/>
      </c>
      <c r="B99" s="65" t="str">
        <f>IF($A99="","",VLOOKUP($A99,'Annex 2 EHV charges'!$A:$O,2,0))</f>
        <v/>
      </c>
      <c r="C99" s="66" t="str">
        <f>IF($A99="","",VLOOKUP($A99,'Annex 2 EHV charges'!$A:$O,3,0))</f>
        <v/>
      </c>
      <c r="D99" s="65" t="str">
        <f>IF($A99="","",VLOOKUP($A99,'Annex 2 EHV charges'!$A:$O,7,0))</f>
        <v/>
      </c>
      <c r="E99" s="67" t="str">
        <f>IFERROR(IF(VLOOKUP($A99,'Annex 2 EHV charges'!$A:$O,8,FALSE)=0,"",VLOOKUP($A99,'Annex 2 EHV charges'!$A:$O,8,FALSE)),"")</f>
        <v/>
      </c>
      <c r="F99" s="68" t="str">
        <f>IFERROR(IF(VLOOKUP($A99,'Annex 2 EHV charges'!$A:$O,9,FALSE)=0,"",VLOOKUP($A99,'Annex 2 EHV charges'!$A:$O,9,FALSE)),"")</f>
        <v/>
      </c>
      <c r="G99" s="69" t="str">
        <f>IFERROR(IF(VLOOKUP($A99,'Annex 2 EHV charges'!$A:$O,10,FALSE)=0,"",VLOOKUP($A99,'Annex 2 EHV charges'!$A:$O,10,FALSE)),"")</f>
        <v/>
      </c>
      <c r="H99" s="69" t="str">
        <f>IFERROR(IF(VLOOKUP($A99,'Annex 2 EHV charges'!$A:$O,11,FALSE)=0,"",VLOOKUP($A99,'Annex 2 EHV charges'!$A:$O,11,FALSE)),"")</f>
        <v/>
      </c>
    </row>
    <row r="100" spans="1:8" x14ac:dyDescent="0.2">
      <c r="A100" s="65" t="str">
        <f t="array" ref="A100">IFERROR(INDEX('Annex 2 EHV charges'!$A$11:$A$11, MATCH(0, IF(ISBLANK('Annex 2 EHV charges'!$A$11:$A$11),1, COUNTIF(A$4:$A99, 'Annex 2 EHV charges'!$A$11:$A$11)), 0)),"")</f>
        <v/>
      </c>
      <c r="B100" s="65" t="str">
        <f>IF($A100="","",VLOOKUP($A100,'Annex 2 EHV charges'!$A:$O,2,0))</f>
        <v/>
      </c>
      <c r="C100" s="66" t="str">
        <f>IF($A100="","",VLOOKUP($A100,'Annex 2 EHV charges'!$A:$O,3,0))</f>
        <v/>
      </c>
      <c r="D100" s="65" t="str">
        <f>IF($A100="","",VLOOKUP($A100,'Annex 2 EHV charges'!$A:$O,7,0))</f>
        <v/>
      </c>
      <c r="E100" s="67" t="str">
        <f>IFERROR(IF(VLOOKUP($A100,'Annex 2 EHV charges'!$A:$O,8,FALSE)=0,"",VLOOKUP($A100,'Annex 2 EHV charges'!$A:$O,8,FALSE)),"")</f>
        <v/>
      </c>
      <c r="F100" s="68" t="str">
        <f>IFERROR(IF(VLOOKUP($A100,'Annex 2 EHV charges'!$A:$O,9,FALSE)=0,"",VLOOKUP($A100,'Annex 2 EHV charges'!$A:$O,9,FALSE)),"")</f>
        <v/>
      </c>
      <c r="G100" s="69" t="str">
        <f>IFERROR(IF(VLOOKUP($A100,'Annex 2 EHV charges'!$A:$O,10,FALSE)=0,"",VLOOKUP($A100,'Annex 2 EHV charges'!$A:$O,10,FALSE)),"")</f>
        <v/>
      </c>
      <c r="H100" s="69" t="str">
        <f>IFERROR(IF(VLOOKUP($A100,'Annex 2 EHV charges'!$A:$O,11,FALSE)=0,"",VLOOKUP($A100,'Annex 2 EHV charges'!$A:$O,11,FALSE)),"")</f>
        <v/>
      </c>
    </row>
    <row r="101" spans="1:8" x14ac:dyDescent="0.2">
      <c r="A101" s="65" t="str">
        <f t="array" ref="A101">IFERROR(INDEX('Annex 2 EHV charges'!$A$11:$A$11, MATCH(0, IF(ISBLANK('Annex 2 EHV charges'!$A$11:$A$11),1, COUNTIF(A$4:$A100, 'Annex 2 EHV charges'!$A$11:$A$11)), 0)),"")</f>
        <v/>
      </c>
      <c r="B101" s="65" t="str">
        <f>IF($A101="","",VLOOKUP($A101,'Annex 2 EHV charges'!$A:$O,2,0))</f>
        <v/>
      </c>
      <c r="C101" s="66" t="str">
        <f>IF($A101="","",VLOOKUP($A101,'Annex 2 EHV charges'!$A:$O,3,0))</f>
        <v/>
      </c>
      <c r="D101" s="65" t="str">
        <f>IF($A101="","",VLOOKUP($A101,'Annex 2 EHV charges'!$A:$O,7,0))</f>
        <v/>
      </c>
      <c r="E101" s="67" t="str">
        <f>IFERROR(IF(VLOOKUP($A101,'Annex 2 EHV charges'!$A:$O,8,FALSE)=0,"",VLOOKUP($A101,'Annex 2 EHV charges'!$A:$O,8,FALSE)),"")</f>
        <v/>
      </c>
      <c r="F101" s="68" t="str">
        <f>IFERROR(IF(VLOOKUP($A101,'Annex 2 EHV charges'!$A:$O,9,FALSE)=0,"",VLOOKUP($A101,'Annex 2 EHV charges'!$A:$O,9,FALSE)),"")</f>
        <v/>
      </c>
      <c r="G101" s="69" t="str">
        <f>IFERROR(IF(VLOOKUP($A101,'Annex 2 EHV charges'!$A:$O,10,FALSE)=0,"",VLOOKUP($A101,'Annex 2 EHV charges'!$A:$O,10,FALSE)),"")</f>
        <v/>
      </c>
      <c r="H101" s="69" t="str">
        <f>IFERROR(IF(VLOOKUP($A101,'Annex 2 EHV charges'!$A:$O,11,FALSE)=0,"",VLOOKUP($A101,'Annex 2 EHV charges'!$A:$O,11,FALSE)),"")</f>
        <v/>
      </c>
    </row>
    <row r="102" spans="1:8" x14ac:dyDescent="0.2">
      <c r="A102" s="65" t="str">
        <f t="array" ref="A102">IFERROR(INDEX('Annex 2 EHV charges'!$A$11:$A$11, MATCH(0, IF(ISBLANK('Annex 2 EHV charges'!$A$11:$A$11),1, COUNTIF(A$4:$A101, 'Annex 2 EHV charges'!$A$11:$A$11)), 0)),"")</f>
        <v/>
      </c>
      <c r="B102" s="65" t="str">
        <f>IF($A102="","",VLOOKUP($A102,'Annex 2 EHV charges'!$A:$O,2,0))</f>
        <v/>
      </c>
      <c r="C102" s="66" t="str">
        <f>IF($A102="","",VLOOKUP($A102,'Annex 2 EHV charges'!$A:$O,3,0))</f>
        <v/>
      </c>
      <c r="D102" s="65" t="str">
        <f>IF($A102="","",VLOOKUP($A102,'Annex 2 EHV charges'!$A:$O,7,0))</f>
        <v/>
      </c>
      <c r="E102" s="67" t="str">
        <f>IFERROR(IF(VLOOKUP($A102,'Annex 2 EHV charges'!$A:$O,8,FALSE)=0,"",VLOOKUP($A102,'Annex 2 EHV charges'!$A:$O,8,FALSE)),"")</f>
        <v/>
      </c>
      <c r="F102" s="68" t="str">
        <f>IFERROR(IF(VLOOKUP($A102,'Annex 2 EHV charges'!$A:$O,9,FALSE)=0,"",VLOOKUP($A102,'Annex 2 EHV charges'!$A:$O,9,FALSE)),"")</f>
        <v/>
      </c>
      <c r="G102" s="69" t="str">
        <f>IFERROR(IF(VLOOKUP($A102,'Annex 2 EHV charges'!$A:$O,10,FALSE)=0,"",VLOOKUP($A102,'Annex 2 EHV charges'!$A:$O,10,FALSE)),"")</f>
        <v/>
      </c>
      <c r="H102" s="69" t="str">
        <f>IFERROR(IF(VLOOKUP($A102,'Annex 2 EHV charges'!$A:$O,11,FALSE)=0,"",VLOOKUP($A102,'Annex 2 EHV charges'!$A:$O,11,FALSE)),"")</f>
        <v/>
      </c>
    </row>
    <row r="103" spans="1:8" x14ac:dyDescent="0.2">
      <c r="A103" s="65" t="str">
        <f t="array" ref="A103">IFERROR(INDEX('Annex 2 EHV charges'!$A$11:$A$11, MATCH(0, IF(ISBLANK('Annex 2 EHV charges'!$A$11:$A$11),1, COUNTIF(A$4:$A102, 'Annex 2 EHV charges'!$A$11:$A$11)), 0)),"")</f>
        <v/>
      </c>
      <c r="B103" s="65" t="str">
        <f>IF($A103="","",VLOOKUP($A103,'Annex 2 EHV charges'!$A:$O,2,0))</f>
        <v/>
      </c>
      <c r="C103" s="66" t="str">
        <f>IF($A103="","",VLOOKUP($A103,'Annex 2 EHV charges'!$A:$O,3,0))</f>
        <v/>
      </c>
      <c r="D103" s="65" t="str">
        <f>IF($A103="","",VLOOKUP($A103,'Annex 2 EHV charges'!$A:$O,7,0))</f>
        <v/>
      </c>
      <c r="E103" s="67" t="str">
        <f>IFERROR(IF(VLOOKUP($A103,'Annex 2 EHV charges'!$A:$O,8,FALSE)=0,"",VLOOKUP($A103,'Annex 2 EHV charges'!$A:$O,8,FALSE)),"")</f>
        <v/>
      </c>
      <c r="F103" s="68" t="str">
        <f>IFERROR(IF(VLOOKUP($A103,'Annex 2 EHV charges'!$A:$O,9,FALSE)=0,"",VLOOKUP($A103,'Annex 2 EHV charges'!$A:$O,9,FALSE)),"")</f>
        <v/>
      </c>
      <c r="G103" s="69" t="str">
        <f>IFERROR(IF(VLOOKUP($A103,'Annex 2 EHV charges'!$A:$O,10,FALSE)=0,"",VLOOKUP($A103,'Annex 2 EHV charges'!$A:$O,10,FALSE)),"")</f>
        <v/>
      </c>
      <c r="H103" s="69" t="str">
        <f>IFERROR(IF(VLOOKUP($A103,'Annex 2 EHV charges'!$A:$O,11,FALSE)=0,"",VLOOKUP($A103,'Annex 2 EHV charges'!$A:$O,11,FALSE)),"")</f>
        <v/>
      </c>
    </row>
    <row r="104" spans="1:8" x14ac:dyDescent="0.2">
      <c r="A104" s="65" t="str">
        <f t="array" ref="A104">IFERROR(INDEX('Annex 2 EHV charges'!$A$11:$A$11, MATCH(0, IF(ISBLANK('Annex 2 EHV charges'!$A$11:$A$11),1, COUNTIF(A$4:$A103, 'Annex 2 EHV charges'!$A$11:$A$11)), 0)),"")</f>
        <v/>
      </c>
      <c r="B104" s="65" t="str">
        <f>IF($A104="","",VLOOKUP($A104,'Annex 2 EHV charges'!$A:$O,2,0))</f>
        <v/>
      </c>
      <c r="C104" s="66" t="str">
        <f>IF($A104="","",VLOOKUP($A104,'Annex 2 EHV charges'!$A:$O,3,0))</f>
        <v/>
      </c>
      <c r="D104" s="65" t="str">
        <f>IF($A104="","",VLOOKUP($A104,'Annex 2 EHV charges'!$A:$O,7,0))</f>
        <v/>
      </c>
      <c r="E104" s="67" t="str">
        <f>IFERROR(IF(VLOOKUP($A104,'Annex 2 EHV charges'!$A:$O,8,FALSE)=0,"",VLOOKUP($A104,'Annex 2 EHV charges'!$A:$O,8,FALSE)),"")</f>
        <v/>
      </c>
      <c r="F104" s="68" t="str">
        <f>IFERROR(IF(VLOOKUP($A104,'Annex 2 EHV charges'!$A:$O,9,FALSE)=0,"",VLOOKUP($A104,'Annex 2 EHV charges'!$A:$O,9,FALSE)),"")</f>
        <v/>
      </c>
      <c r="G104" s="69" t="str">
        <f>IFERROR(IF(VLOOKUP($A104,'Annex 2 EHV charges'!$A:$O,10,FALSE)=0,"",VLOOKUP($A104,'Annex 2 EHV charges'!$A:$O,10,FALSE)),"")</f>
        <v/>
      </c>
      <c r="H104" s="69" t="str">
        <f>IFERROR(IF(VLOOKUP($A104,'Annex 2 EHV charges'!$A:$O,11,FALSE)=0,"",VLOOKUP($A104,'Annex 2 EHV charges'!$A:$O,11,FALSE)),"")</f>
        <v/>
      </c>
    </row>
    <row r="105" spans="1:8" x14ac:dyDescent="0.2">
      <c r="A105" s="65" t="str">
        <f t="array" ref="A105">IFERROR(INDEX('Annex 2 EHV charges'!$A$11:$A$11, MATCH(0, IF(ISBLANK('Annex 2 EHV charges'!$A$11:$A$11),1, COUNTIF(A$4:$A104, 'Annex 2 EHV charges'!$A$11:$A$11)), 0)),"")</f>
        <v/>
      </c>
      <c r="B105" s="65" t="str">
        <f>IF($A105="","",VLOOKUP($A105,'Annex 2 EHV charges'!$A:$O,2,0))</f>
        <v/>
      </c>
      <c r="C105" s="66" t="str">
        <f>IF($A105="","",VLOOKUP($A105,'Annex 2 EHV charges'!$A:$O,3,0))</f>
        <v/>
      </c>
      <c r="D105" s="65" t="str">
        <f>IF($A105="","",VLOOKUP($A105,'Annex 2 EHV charges'!$A:$O,7,0))</f>
        <v/>
      </c>
      <c r="E105" s="67" t="str">
        <f>IFERROR(IF(VLOOKUP($A105,'Annex 2 EHV charges'!$A:$O,8,FALSE)=0,"",VLOOKUP($A105,'Annex 2 EHV charges'!$A:$O,8,FALSE)),"")</f>
        <v/>
      </c>
      <c r="F105" s="68" t="str">
        <f>IFERROR(IF(VLOOKUP($A105,'Annex 2 EHV charges'!$A:$O,9,FALSE)=0,"",VLOOKUP($A105,'Annex 2 EHV charges'!$A:$O,9,FALSE)),"")</f>
        <v/>
      </c>
      <c r="G105" s="69" t="str">
        <f>IFERROR(IF(VLOOKUP($A105,'Annex 2 EHV charges'!$A:$O,10,FALSE)=0,"",VLOOKUP($A105,'Annex 2 EHV charges'!$A:$O,10,FALSE)),"")</f>
        <v/>
      </c>
      <c r="H105" s="69" t="str">
        <f>IFERROR(IF(VLOOKUP($A105,'Annex 2 EHV charges'!$A:$O,11,FALSE)=0,"",VLOOKUP($A105,'Annex 2 EHV charges'!$A:$O,11,FALSE)),"")</f>
        <v/>
      </c>
    </row>
    <row r="106" spans="1:8" x14ac:dyDescent="0.2">
      <c r="A106" s="65" t="str">
        <f t="array" ref="A106">IFERROR(INDEX('Annex 2 EHV charges'!$A$11:$A$11, MATCH(0, IF(ISBLANK('Annex 2 EHV charges'!$A$11:$A$11),1, COUNTIF(A$4:$A105, 'Annex 2 EHV charges'!$A$11:$A$11)), 0)),"")</f>
        <v/>
      </c>
      <c r="B106" s="65" t="str">
        <f>IF($A106="","",VLOOKUP($A106,'Annex 2 EHV charges'!$A:$O,2,0))</f>
        <v/>
      </c>
      <c r="C106" s="66" t="str">
        <f>IF($A106="","",VLOOKUP($A106,'Annex 2 EHV charges'!$A:$O,3,0))</f>
        <v/>
      </c>
      <c r="D106" s="65" t="str">
        <f>IF($A106="","",VLOOKUP($A106,'Annex 2 EHV charges'!$A:$O,7,0))</f>
        <v/>
      </c>
      <c r="E106" s="67" t="str">
        <f>IFERROR(IF(VLOOKUP($A106,'Annex 2 EHV charges'!$A:$O,8,FALSE)=0,"",VLOOKUP($A106,'Annex 2 EHV charges'!$A:$O,8,FALSE)),"")</f>
        <v/>
      </c>
      <c r="F106" s="68" t="str">
        <f>IFERROR(IF(VLOOKUP($A106,'Annex 2 EHV charges'!$A:$O,9,FALSE)=0,"",VLOOKUP($A106,'Annex 2 EHV charges'!$A:$O,9,FALSE)),"")</f>
        <v/>
      </c>
      <c r="G106" s="69" t="str">
        <f>IFERROR(IF(VLOOKUP($A106,'Annex 2 EHV charges'!$A:$O,10,FALSE)=0,"",VLOOKUP($A106,'Annex 2 EHV charges'!$A:$O,10,FALSE)),"")</f>
        <v/>
      </c>
      <c r="H106" s="69" t="str">
        <f>IFERROR(IF(VLOOKUP($A106,'Annex 2 EHV charges'!$A:$O,11,FALSE)=0,"",VLOOKUP($A106,'Annex 2 EHV charges'!$A:$O,11,FALSE)),"")</f>
        <v/>
      </c>
    </row>
    <row r="107" spans="1:8" x14ac:dyDescent="0.2">
      <c r="A107" s="65" t="str">
        <f t="array" ref="A107">IFERROR(INDEX('Annex 2 EHV charges'!$A$11:$A$11, MATCH(0, IF(ISBLANK('Annex 2 EHV charges'!$A$11:$A$11),1, COUNTIF(A$4:$A106, 'Annex 2 EHV charges'!$A$11:$A$11)), 0)),"")</f>
        <v/>
      </c>
      <c r="B107" s="65" t="str">
        <f>IF($A107="","",VLOOKUP($A107,'Annex 2 EHV charges'!$A:$O,2,0))</f>
        <v/>
      </c>
      <c r="C107" s="66" t="str">
        <f>IF($A107="","",VLOOKUP($A107,'Annex 2 EHV charges'!$A:$O,3,0))</f>
        <v/>
      </c>
      <c r="D107" s="65" t="str">
        <f>IF($A107="","",VLOOKUP($A107,'Annex 2 EHV charges'!$A:$O,7,0))</f>
        <v/>
      </c>
      <c r="E107" s="67" t="str">
        <f>IFERROR(IF(VLOOKUP($A107,'Annex 2 EHV charges'!$A:$O,8,FALSE)=0,"",VLOOKUP($A107,'Annex 2 EHV charges'!$A:$O,8,FALSE)),"")</f>
        <v/>
      </c>
      <c r="F107" s="68" t="str">
        <f>IFERROR(IF(VLOOKUP($A107,'Annex 2 EHV charges'!$A:$O,9,FALSE)=0,"",VLOOKUP($A107,'Annex 2 EHV charges'!$A:$O,9,FALSE)),"")</f>
        <v/>
      </c>
      <c r="G107" s="69" t="str">
        <f>IFERROR(IF(VLOOKUP($A107,'Annex 2 EHV charges'!$A:$O,10,FALSE)=0,"",VLOOKUP($A107,'Annex 2 EHV charges'!$A:$O,10,FALSE)),"")</f>
        <v/>
      </c>
      <c r="H107" s="69" t="str">
        <f>IFERROR(IF(VLOOKUP($A107,'Annex 2 EHV charges'!$A:$O,11,FALSE)=0,"",VLOOKUP($A107,'Annex 2 EHV charges'!$A:$O,11,FALSE)),"")</f>
        <v/>
      </c>
    </row>
    <row r="108" spans="1:8" x14ac:dyDescent="0.2">
      <c r="A108" s="65" t="str">
        <f t="array" ref="A108">IFERROR(INDEX('Annex 2 EHV charges'!$A$11:$A$11, MATCH(0, IF(ISBLANK('Annex 2 EHV charges'!$A$11:$A$11),1, COUNTIF(A$4:$A107, 'Annex 2 EHV charges'!$A$11:$A$11)), 0)),"")</f>
        <v/>
      </c>
      <c r="B108" s="65" t="str">
        <f>IF($A108="","",VLOOKUP($A108,'Annex 2 EHV charges'!$A:$O,2,0))</f>
        <v/>
      </c>
      <c r="C108" s="66" t="str">
        <f>IF($A108="","",VLOOKUP($A108,'Annex 2 EHV charges'!$A:$O,3,0))</f>
        <v/>
      </c>
      <c r="D108" s="65" t="str">
        <f>IF($A108="","",VLOOKUP($A108,'Annex 2 EHV charges'!$A:$O,7,0))</f>
        <v/>
      </c>
      <c r="E108" s="67" t="str">
        <f>IFERROR(IF(VLOOKUP($A108,'Annex 2 EHV charges'!$A:$O,8,FALSE)=0,"",VLOOKUP($A108,'Annex 2 EHV charges'!$A:$O,8,FALSE)),"")</f>
        <v/>
      </c>
      <c r="F108" s="68" t="str">
        <f>IFERROR(IF(VLOOKUP($A108,'Annex 2 EHV charges'!$A:$O,9,FALSE)=0,"",VLOOKUP($A108,'Annex 2 EHV charges'!$A:$O,9,FALSE)),"")</f>
        <v/>
      </c>
      <c r="G108" s="69" t="str">
        <f>IFERROR(IF(VLOOKUP($A108,'Annex 2 EHV charges'!$A:$O,10,FALSE)=0,"",VLOOKUP($A108,'Annex 2 EHV charges'!$A:$O,10,FALSE)),"")</f>
        <v/>
      </c>
      <c r="H108" s="69" t="str">
        <f>IFERROR(IF(VLOOKUP($A108,'Annex 2 EHV charges'!$A:$O,11,FALSE)=0,"",VLOOKUP($A108,'Annex 2 EHV charges'!$A:$O,11,FALSE)),"")</f>
        <v/>
      </c>
    </row>
    <row r="109" spans="1:8" x14ac:dyDescent="0.2">
      <c r="A109" s="65" t="str">
        <f t="array" ref="A109">IFERROR(INDEX('Annex 2 EHV charges'!$A$11:$A$11, MATCH(0, IF(ISBLANK('Annex 2 EHV charges'!$A$11:$A$11),1, COUNTIF(A$4:$A108, 'Annex 2 EHV charges'!$A$11:$A$11)), 0)),"")</f>
        <v/>
      </c>
      <c r="B109" s="65" t="str">
        <f>IF($A109="","",VLOOKUP($A109,'Annex 2 EHV charges'!$A:$O,2,0))</f>
        <v/>
      </c>
      <c r="C109" s="66" t="str">
        <f>IF($A109="","",VLOOKUP($A109,'Annex 2 EHV charges'!$A:$O,3,0))</f>
        <v/>
      </c>
      <c r="D109" s="65" t="str">
        <f>IF($A109="","",VLOOKUP($A109,'Annex 2 EHV charges'!$A:$O,7,0))</f>
        <v/>
      </c>
      <c r="E109" s="67" t="str">
        <f>IFERROR(IF(VLOOKUP($A109,'Annex 2 EHV charges'!$A:$O,8,FALSE)=0,"",VLOOKUP($A109,'Annex 2 EHV charges'!$A:$O,8,FALSE)),"")</f>
        <v/>
      </c>
      <c r="F109" s="68" t="str">
        <f>IFERROR(IF(VLOOKUP($A109,'Annex 2 EHV charges'!$A:$O,9,FALSE)=0,"",VLOOKUP($A109,'Annex 2 EHV charges'!$A:$O,9,FALSE)),"")</f>
        <v/>
      </c>
      <c r="G109" s="69" t="str">
        <f>IFERROR(IF(VLOOKUP($A109,'Annex 2 EHV charges'!$A:$O,10,FALSE)=0,"",VLOOKUP($A109,'Annex 2 EHV charges'!$A:$O,10,FALSE)),"")</f>
        <v/>
      </c>
      <c r="H109" s="69" t="str">
        <f>IFERROR(IF(VLOOKUP($A109,'Annex 2 EHV charges'!$A:$O,11,FALSE)=0,"",VLOOKUP($A109,'Annex 2 EHV charges'!$A:$O,11,FALSE)),"")</f>
        <v/>
      </c>
    </row>
    <row r="110" spans="1:8" x14ac:dyDescent="0.2">
      <c r="A110" s="65" t="str">
        <f t="array" ref="A110">IFERROR(INDEX('Annex 2 EHV charges'!$A$11:$A$11, MATCH(0, IF(ISBLANK('Annex 2 EHV charges'!$A$11:$A$11),1, COUNTIF(A$4:$A109, 'Annex 2 EHV charges'!$A$11:$A$11)), 0)),"")</f>
        <v/>
      </c>
      <c r="B110" s="65" t="str">
        <f>IF($A110="","",VLOOKUP($A110,'Annex 2 EHV charges'!$A:$O,2,0))</f>
        <v/>
      </c>
      <c r="C110" s="66" t="str">
        <f>IF($A110="","",VLOOKUP($A110,'Annex 2 EHV charges'!$A:$O,3,0))</f>
        <v/>
      </c>
      <c r="D110" s="65" t="str">
        <f>IF($A110="","",VLOOKUP($A110,'Annex 2 EHV charges'!$A:$O,7,0))</f>
        <v/>
      </c>
      <c r="E110" s="67" t="str">
        <f>IFERROR(IF(VLOOKUP($A110,'Annex 2 EHV charges'!$A:$O,8,FALSE)=0,"",VLOOKUP($A110,'Annex 2 EHV charges'!$A:$O,8,FALSE)),"")</f>
        <v/>
      </c>
      <c r="F110" s="68" t="str">
        <f>IFERROR(IF(VLOOKUP($A110,'Annex 2 EHV charges'!$A:$O,9,FALSE)=0,"",VLOOKUP($A110,'Annex 2 EHV charges'!$A:$O,9,FALSE)),"")</f>
        <v/>
      </c>
      <c r="G110" s="69" t="str">
        <f>IFERROR(IF(VLOOKUP($A110,'Annex 2 EHV charges'!$A:$O,10,FALSE)=0,"",VLOOKUP($A110,'Annex 2 EHV charges'!$A:$O,10,FALSE)),"")</f>
        <v/>
      </c>
      <c r="H110" s="69" t="str">
        <f>IFERROR(IF(VLOOKUP($A110,'Annex 2 EHV charges'!$A:$O,11,FALSE)=0,"",VLOOKUP($A110,'Annex 2 EHV charges'!$A:$O,11,FALSE)),"")</f>
        <v/>
      </c>
    </row>
    <row r="111" spans="1:8" x14ac:dyDescent="0.2">
      <c r="A111" s="65" t="str">
        <f t="array" ref="A111">IFERROR(INDEX('Annex 2 EHV charges'!$A$11:$A$11, MATCH(0, IF(ISBLANK('Annex 2 EHV charges'!$A$11:$A$11),1, COUNTIF(A$4:$A110, 'Annex 2 EHV charges'!$A$11:$A$11)), 0)),"")</f>
        <v/>
      </c>
      <c r="B111" s="65" t="str">
        <f>IF($A111="","",VLOOKUP($A111,'Annex 2 EHV charges'!$A:$O,2,0))</f>
        <v/>
      </c>
      <c r="C111" s="66" t="str">
        <f>IF($A111="","",VLOOKUP($A111,'Annex 2 EHV charges'!$A:$O,3,0))</f>
        <v/>
      </c>
      <c r="D111" s="65" t="str">
        <f>IF($A111="","",VLOOKUP($A111,'Annex 2 EHV charges'!$A:$O,7,0))</f>
        <v/>
      </c>
      <c r="E111" s="67" t="str">
        <f>IFERROR(IF(VLOOKUP($A111,'Annex 2 EHV charges'!$A:$O,8,FALSE)=0,"",VLOOKUP($A111,'Annex 2 EHV charges'!$A:$O,8,FALSE)),"")</f>
        <v/>
      </c>
      <c r="F111" s="68" t="str">
        <f>IFERROR(IF(VLOOKUP($A111,'Annex 2 EHV charges'!$A:$O,9,FALSE)=0,"",VLOOKUP($A111,'Annex 2 EHV charges'!$A:$O,9,FALSE)),"")</f>
        <v/>
      </c>
      <c r="G111" s="69" t="str">
        <f>IFERROR(IF(VLOOKUP($A111,'Annex 2 EHV charges'!$A:$O,10,FALSE)=0,"",VLOOKUP($A111,'Annex 2 EHV charges'!$A:$O,10,FALSE)),"")</f>
        <v/>
      </c>
      <c r="H111" s="69" t="str">
        <f>IFERROR(IF(VLOOKUP($A111,'Annex 2 EHV charges'!$A:$O,11,FALSE)=0,"",VLOOKUP($A111,'Annex 2 EHV charges'!$A:$O,11,FALSE)),"")</f>
        <v/>
      </c>
    </row>
    <row r="112" spans="1:8" x14ac:dyDescent="0.2">
      <c r="A112" s="65" t="str">
        <f t="array" ref="A112">IFERROR(INDEX('Annex 2 EHV charges'!$A$11:$A$11, MATCH(0, IF(ISBLANK('Annex 2 EHV charges'!$A$11:$A$11),1, COUNTIF(A$4:$A111, 'Annex 2 EHV charges'!$A$11:$A$11)), 0)),"")</f>
        <v/>
      </c>
      <c r="B112" s="65" t="str">
        <f>IF($A112="","",VLOOKUP($A112,'Annex 2 EHV charges'!$A:$O,2,0))</f>
        <v/>
      </c>
      <c r="C112" s="66" t="str">
        <f>IF($A112="","",VLOOKUP($A112,'Annex 2 EHV charges'!$A:$O,3,0))</f>
        <v/>
      </c>
      <c r="D112" s="65" t="str">
        <f>IF($A112="","",VLOOKUP($A112,'Annex 2 EHV charges'!$A:$O,7,0))</f>
        <v/>
      </c>
      <c r="E112" s="67" t="str">
        <f>IFERROR(IF(VLOOKUP($A112,'Annex 2 EHV charges'!$A:$O,8,FALSE)=0,"",VLOOKUP($A112,'Annex 2 EHV charges'!$A:$O,8,FALSE)),"")</f>
        <v/>
      </c>
      <c r="F112" s="68" t="str">
        <f>IFERROR(IF(VLOOKUP($A112,'Annex 2 EHV charges'!$A:$O,9,FALSE)=0,"",VLOOKUP($A112,'Annex 2 EHV charges'!$A:$O,9,FALSE)),"")</f>
        <v/>
      </c>
      <c r="G112" s="69" t="str">
        <f>IFERROR(IF(VLOOKUP($A112,'Annex 2 EHV charges'!$A:$O,10,FALSE)=0,"",VLOOKUP($A112,'Annex 2 EHV charges'!$A:$O,10,FALSE)),"")</f>
        <v/>
      </c>
      <c r="H112" s="69" t="str">
        <f>IFERROR(IF(VLOOKUP($A112,'Annex 2 EHV charges'!$A:$O,11,FALSE)=0,"",VLOOKUP($A112,'Annex 2 EHV charges'!$A:$O,11,FALSE)),"")</f>
        <v/>
      </c>
    </row>
    <row r="113" spans="1:8" x14ac:dyDescent="0.2">
      <c r="A113" s="65" t="str">
        <f t="array" ref="A113">IFERROR(INDEX('Annex 2 EHV charges'!$A$11:$A$11, MATCH(0, IF(ISBLANK('Annex 2 EHV charges'!$A$11:$A$11),1, COUNTIF(A$4:$A112, 'Annex 2 EHV charges'!$A$11:$A$11)), 0)),"")</f>
        <v/>
      </c>
      <c r="B113" s="65" t="str">
        <f>IF($A113="","",VLOOKUP($A113,'Annex 2 EHV charges'!$A:$O,2,0))</f>
        <v/>
      </c>
      <c r="C113" s="66" t="str">
        <f>IF($A113="","",VLOOKUP($A113,'Annex 2 EHV charges'!$A:$O,3,0))</f>
        <v/>
      </c>
      <c r="D113" s="65" t="str">
        <f>IF($A113="","",VLOOKUP($A113,'Annex 2 EHV charges'!$A:$O,7,0))</f>
        <v/>
      </c>
      <c r="E113" s="67" t="str">
        <f>IFERROR(IF(VLOOKUP($A113,'Annex 2 EHV charges'!$A:$O,8,FALSE)=0,"",VLOOKUP($A113,'Annex 2 EHV charges'!$A:$O,8,FALSE)),"")</f>
        <v/>
      </c>
      <c r="F113" s="68" t="str">
        <f>IFERROR(IF(VLOOKUP($A113,'Annex 2 EHV charges'!$A:$O,9,FALSE)=0,"",VLOOKUP($A113,'Annex 2 EHV charges'!$A:$O,9,FALSE)),"")</f>
        <v/>
      </c>
      <c r="G113" s="69" t="str">
        <f>IFERROR(IF(VLOOKUP($A113,'Annex 2 EHV charges'!$A:$O,10,FALSE)=0,"",VLOOKUP($A113,'Annex 2 EHV charges'!$A:$O,10,FALSE)),"")</f>
        <v/>
      </c>
      <c r="H113" s="69" t="str">
        <f>IFERROR(IF(VLOOKUP($A113,'Annex 2 EHV charges'!$A:$O,11,FALSE)=0,"",VLOOKUP($A113,'Annex 2 EHV charges'!$A:$O,11,FALSE)),"")</f>
        <v/>
      </c>
    </row>
    <row r="114" spans="1:8" x14ac:dyDescent="0.2">
      <c r="A114" s="65" t="str">
        <f t="array" ref="A114">IFERROR(INDEX('Annex 2 EHV charges'!$A$11:$A$11, MATCH(0, IF(ISBLANK('Annex 2 EHV charges'!$A$11:$A$11),1, COUNTIF(A$4:$A113, 'Annex 2 EHV charges'!$A$11:$A$11)), 0)),"")</f>
        <v/>
      </c>
      <c r="B114" s="65" t="str">
        <f>IF($A114="","",VLOOKUP($A114,'Annex 2 EHV charges'!$A:$O,2,0))</f>
        <v/>
      </c>
      <c r="C114" s="66" t="str">
        <f>IF($A114="","",VLOOKUP($A114,'Annex 2 EHV charges'!$A:$O,3,0))</f>
        <v/>
      </c>
      <c r="D114" s="65" t="str">
        <f>IF($A114="","",VLOOKUP($A114,'Annex 2 EHV charges'!$A:$O,7,0))</f>
        <v/>
      </c>
      <c r="E114" s="67" t="str">
        <f>IFERROR(IF(VLOOKUP($A114,'Annex 2 EHV charges'!$A:$O,8,FALSE)=0,"",VLOOKUP($A114,'Annex 2 EHV charges'!$A:$O,8,FALSE)),"")</f>
        <v/>
      </c>
      <c r="F114" s="68" t="str">
        <f>IFERROR(IF(VLOOKUP($A114,'Annex 2 EHV charges'!$A:$O,9,FALSE)=0,"",VLOOKUP($A114,'Annex 2 EHV charges'!$A:$O,9,FALSE)),"")</f>
        <v/>
      </c>
      <c r="G114" s="69" t="str">
        <f>IFERROR(IF(VLOOKUP($A114,'Annex 2 EHV charges'!$A:$O,10,FALSE)=0,"",VLOOKUP($A114,'Annex 2 EHV charges'!$A:$O,10,FALSE)),"")</f>
        <v/>
      </c>
      <c r="H114" s="69" t="str">
        <f>IFERROR(IF(VLOOKUP($A114,'Annex 2 EHV charges'!$A:$O,11,FALSE)=0,"",VLOOKUP($A114,'Annex 2 EHV charges'!$A:$O,11,FALSE)),"")</f>
        <v/>
      </c>
    </row>
    <row r="115" spans="1:8" x14ac:dyDescent="0.2">
      <c r="A115" s="65" t="str">
        <f t="array" ref="A115">IFERROR(INDEX('Annex 2 EHV charges'!$A$11:$A$11, MATCH(0, IF(ISBLANK('Annex 2 EHV charges'!$A$11:$A$11),1, COUNTIF(A$4:$A114, 'Annex 2 EHV charges'!$A$11:$A$11)), 0)),"")</f>
        <v/>
      </c>
      <c r="B115" s="65" t="str">
        <f>IF($A115="","",VLOOKUP($A115,'Annex 2 EHV charges'!$A:$O,2,0))</f>
        <v/>
      </c>
      <c r="C115" s="66" t="str">
        <f>IF($A115="","",VLOOKUP($A115,'Annex 2 EHV charges'!$A:$O,3,0))</f>
        <v/>
      </c>
      <c r="D115" s="65" t="str">
        <f>IF($A115="","",VLOOKUP($A115,'Annex 2 EHV charges'!$A:$O,7,0))</f>
        <v/>
      </c>
      <c r="E115" s="67" t="str">
        <f>IFERROR(IF(VLOOKUP($A115,'Annex 2 EHV charges'!$A:$O,8,FALSE)=0,"",VLOOKUP($A115,'Annex 2 EHV charges'!$A:$O,8,FALSE)),"")</f>
        <v/>
      </c>
      <c r="F115" s="68" t="str">
        <f>IFERROR(IF(VLOOKUP($A115,'Annex 2 EHV charges'!$A:$O,9,FALSE)=0,"",VLOOKUP($A115,'Annex 2 EHV charges'!$A:$O,9,FALSE)),"")</f>
        <v/>
      </c>
      <c r="G115" s="69" t="str">
        <f>IFERROR(IF(VLOOKUP($A115,'Annex 2 EHV charges'!$A:$O,10,FALSE)=0,"",VLOOKUP($A115,'Annex 2 EHV charges'!$A:$O,10,FALSE)),"")</f>
        <v/>
      </c>
      <c r="H115" s="69" t="str">
        <f>IFERROR(IF(VLOOKUP($A115,'Annex 2 EHV charges'!$A:$O,11,FALSE)=0,"",VLOOKUP($A115,'Annex 2 EHV charges'!$A:$O,11,FALSE)),"")</f>
        <v/>
      </c>
    </row>
    <row r="116" spans="1:8" x14ac:dyDescent="0.2">
      <c r="A116" s="65" t="str">
        <f t="array" ref="A116">IFERROR(INDEX('Annex 2 EHV charges'!$A$11:$A$11, MATCH(0, IF(ISBLANK('Annex 2 EHV charges'!$A$11:$A$11),1, COUNTIF(A$4:$A115, 'Annex 2 EHV charges'!$A$11:$A$11)), 0)),"")</f>
        <v/>
      </c>
      <c r="B116" s="65" t="str">
        <f>IF($A116="","",VLOOKUP($A116,'Annex 2 EHV charges'!$A:$O,2,0))</f>
        <v/>
      </c>
      <c r="C116" s="66" t="str">
        <f>IF($A116="","",VLOOKUP($A116,'Annex 2 EHV charges'!$A:$O,3,0))</f>
        <v/>
      </c>
      <c r="D116" s="65" t="str">
        <f>IF($A116="","",VLOOKUP($A116,'Annex 2 EHV charges'!$A:$O,7,0))</f>
        <v/>
      </c>
      <c r="E116" s="67" t="str">
        <f>IFERROR(IF(VLOOKUP($A116,'Annex 2 EHV charges'!$A:$O,8,FALSE)=0,"",VLOOKUP($A116,'Annex 2 EHV charges'!$A:$O,8,FALSE)),"")</f>
        <v/>
      </c>
      <c r="F116" s="68" t="str">
        <f>IFERROR(IF(VLOOKUP($A116,'Annex 2 EHV charges'!$A:$O,9,FALSE)=0,"",VLOOKUP($A116,'Annex 2 EHV charges'!$A:$O,9,FALSE)),"")</f>
        <v/>
      </c>
      <c r="G116" s="69" t="str">
        <f>IFERROR(IF(VLOOKUP($A116,'Annex 2 EHV charges'!$A:$O,10,FALSE)=0,"",VLOOKUP($A116,'Annex 2 EHV charges'!$A:$O,10,FALSE)),"")</f>
        <v/>
      </c>
      <c r="H116" s="69" t="str">
        <f>IFERROR(IF(VLOOKUP($A116,'Annex 2 EHV charges'!$A:$O,11,FALSE)=0,"",VLOOKUP($A116,'Annex 2 EHV charges'!$A:$O,11,FALSE)),"")</f>
        <v/>
      </c>
    </row>
    <row r="117" spans="1:8" x14ac:dyDescent="0.2">
      <c r="A117" s="65" t="str">
        <f t="array" ref="A117">IFERROR(INDEX('Annex 2 EHV charges'!$A$11:$A$11, MATCH(0, IF(ISBLANK('Annex 2 EHV charges'!$A$11:$A$11),1, COUNTIF(A$4:$A116, 'Annex 2 EHV charges'!$A$11:$A$11)), 0)),"")</f>
        <v/>
      </c>
      <c r="B117" s="65" t="str">
        <f>IF($A117="","",VLOOKUP($A117,'Annex 2 EHV charges'!$A:$O,2,0))</f>
        <v/>
      </c>
      <c r="C117" s="66" t="str">
        <f>IF($A117="","",VLOOKUP($A117,'Annex 2 EHV charges'!$A:$O,3,0))</f>
        <v/>
      </c>
      <c r="D117" s="65" t="str">
        <f>IF($A117="","",VLOOKUP($A117,'Annex 2 EHV charges'!$A:$O,7,0))</f>
        <v/>
      </c>
      <c r="E117" s="67" t="str">
        <f>IFERROR(IF(VLOOKUP($A117,'Annex 2 EHV charges'!$A:$O,8,FALSE)=0,"",VLOOKUP($A117,'Annex 2 EHV charges'!$A:$O,8,FALSE)),"")</f>
        <v/>
      </c>
      <c r="F117" s="68" t="str">
        <f>IFERROR(IF(VLOOKUP($A117,'Annex 2 EHV charges'!$A:$O,9,FALSE)=0,"",VLOOKUP($A117,'Annex 2 EHV charges'!$A:$O,9,FALSE)),"")</f>
        <v/>
      </c>
      <c r="G117" s="69" t="str">
        <f>IFERROR(IF(VLOOKUP($A117,'Annex 2 EHV charges'!$A:$O,10,FALSE)=0,"",VLOOKUP($A117,'Annex 2 EHV charges'!$A:$O,10,FALSE)),"")</f>
        <v/>
      </c>
      <c r="H117" s="69" t="str">
        <f>IFERROR(IF(VLOOKUP($A117,'Annex 2 EHV charges'!$A:$O,11,FALSE)=0,"",VLOOKUP($A117,'Annex 2 EHV charges'!$A:$O,11,FALSE)),"")</f>
        <v/>
      </c>
    </row>
    <row r="118" spans="1:8" x14ac:dyDescent="0.2">
      <c r="A118" s="65" t="str">
        <f t="array" ref="A118">IFERROR(INDEX('Annex 2 EHV charges'!$A$11:$A$11, MATCH(0, IF(ISBLANK('Annex 2 EHV charges'!$A$11:$A$11),1, COUNTIF(A$4:$A117, 'Annex 2 EHV charges'!$A$11:$A$11)), 0)),"")</f>
        <v/>
      </c>
      <c r="B118" s="65" t="str">
        <f>IF($A118="","",VLOOKUP($A118,'Annex 2 EHV charges'!$A:$O,2,0))</f>
        <v/>
      </c>
      <c r="C118" s="66" t="str">
        <f>IF($A118="","",VLOOKUP($A118,'Annex 2 EHV charges'!$A:$O,3,0))</f>
        <v/>
      </c>
      <c r="D118" s="65" t="str">
        <f>IF($A118="","",VLOOKUP($A118,'Annex 2 EHV charges'!$A:$O,7,0))</f>
        <v/>
      </c>
      <c r="E118" s="67" t="str">
        <f>IFERROR(IF(VLOOKUP($A118,'Annex 2 EHV charges'!$A:$O,8,FALSE)=0,"",VLOOKUP($A118,'Annex 2 EHV charges'!$A:$O,8,FALSE)),"")</f>
        <v/>
      </c>
      <c r="F118" s="68" t="str">
        <f>IFERROR(IF(VLOOKUP($A118,'Annex 2 EHV charges'!$A:$O,9,FALSE)=0,"",VLOOKUP($A118,'Annex 2 EHV charges'!$A:$O,9,FALSE)),"")</f>
        <v/>
      </c>
      <c r="G118" s="69" t="str">
        <f>IFERROR(IF(VLOOKUP($A118,'Annex 2 EHV charges'!$A:$O,10,FALSE)=0,"",VLOOKUP($A118,'Annex 2 EHV charges'!$A:$O,10,FALSE)),"")</f>
        <v/>
      </c>
      <c r="H118" s="69" t="str">
        <f>IFERROR(IF(VLOOKUP($A118,'Annex 2 EHV charges'!$A:$O,11,FALSE)=0,"",VLOOKUP($A118,'Annex 2 EHV charges'!$A:$O,11,FALSE)),"")</f>
        <v/>
      </c>
    </row>
    <row r="119" spans="1:8" x14ac:dyDescent="0.2">
      <c r="A119" s="65" t="str">
        <f t="array" ref="A119">IFERROR(INDEX('Annex 2 EHV charges'!$A$11:$A$11, MATCH(0, IF(ISBLANK('Annex 2 EHV charges'!$A$11:$A$11),1, COUNTIF(A$4:$A118, 'Annex 2 EHV charges'!$A$11:$A$11)), 0)),"")</f>
        <v/>
      </c>
      <c r="B119" s="65" t="str">
        <f>IF($A119="","",VLOOKUP($A119,'Annex 2 EHV charges'!$A:$O,2,0))</f>
        <v/>
      </c>
      <c r="C119" s="66" t="str">
        <f>IF($A119="","",VLOOKUP($A119,'Annex 2 EHV charges'!$A:$O,3,0))</f>
        <v/>
      </c>
      <c r="D119" s="65" t="str">
        <f>IF($A119="","",VLOOKUP($A119,'Annex 2 EHV charges'!$A:$O,7,0))</f>
        <v/>
      </c>
      <c r="E119" s="67" t="str">
        <f>IFERROR(IF(VLOOKUP($A119,'Annex 2 EHV charges'!$A:$O,8,FALSE)=0,"",VLOOKUP($A119,'Annex 2 EHV charges'!$A:$O,8,FALSE)),"")</f>
        <v/>
      </c>
      <c r="F119" s="68" t="str">
        <f>IFERROR(IF(VLOOKUP($A119,'Annex 2 EHV charges'!$A:$O,9,FALSE)=0,"",VLOOKUP($A119,'Annex 2 EHV charges'!$A:$O,9,FALSE)),"")</f>
        <v/>
      </c>
      <c r="G119" s="69" t="str">
        <f>IFERROR(IF(VLOOKUP($A119,'Annex 2 EHV charges'!$A:$O,10,FALSE)=0,"",VLOOKUP($A119,'Annex 2 EHV charges'!$A:$O,10,FALSE)),"")</f>
        <v/>
      </c>
      <c r="H119" s="69" t="str">
        <f>IFERROR(IF(VLOOKUP($A119,'Annex 2 EHV charges'!$A:$O,11,FALSE)=0,"",VLOOKUP($A119,'Annex 2 EHV charges'!$A:$O,11,FALSE)),"")</f>
        <v/>
      </c>
    </row>
    <row r="120" spans="1:8" x14ac:dyDescent="0.2">
      <c r="A120" s="65" t="str">
        <f t="array" ref="A120">IFERROR(INDEX('Annex 2 EHV charges'!$A$11:$A$11, MATCH(0, IF(ISBLANK('Annex 2 EHV charges'!$A$11:$A$11),1, COUNTIF(A$4:$A119, 'Annex 2 EHV charges'!$A$11:$A$11)), 0)),"")</f>
        <v/>
      </c>
      <c r="B120" s="65" t="str">
        <f>IF($A120="","",VLOOKUP($A120,'Annex 2 EHV charges'!$A:$O,2,0))</f>
        <v/>
      </c>
      <c r="C120" s="66" t="str">
        <f>IF($A120="","",VLOOKUP($A120,'Annex 2 EHV charges'!$A:$O,3,0))</f>
        <v/>
      </c>
      <c r="D120" s="65" t="str">
        <f>IF($A120="","",VLOOKUP($A120,'Annex 2 EHV charges'!$A:$O,7,0))</f>
        <v/>
      </c>
      <c r="E120" s="67" t="str">
        <f>IFERROR(IF(VLOOKUP($A120,'Annex 2 EHV charges'!$A:$O,8,FALSE)=0,"",VLOOKUP($A120,'Annex 2 EHV charges'!$A:$O,8,FALSE)),"")</f>
        <v/>
      </c>
      <c r="F120" s="68" t="str">
        <f>IFERROR(IF(VLOOKUP($A120,'Annex 2 EHV charges'!$A:$O,9,FALSE)=0,"",VLOOKUP($A120,'Annex 2 EHV charges'!$A:$O,9,FALSE)),"")</f>
        <v/>
      </c>
      <c r="G120" s="69" t="str">
        <f>IFERROR(IF(VLOOKUP($A120,'Annex 2 EHV charges'!$A:$O,10,FALSE)=0,"",VLOOKUP($A120,'Annex 2 EHV charges'!$A:$O,10,FALSE)),"")</f>
        <v/>
      </c>
      <c r="H120" s="69" t="str">
        <f>IFERROR(IF(VLOOKUP($A120,'Annex 2 EHV charges'!$A:$O,11,FALSE)=0,"",VLOOKUP($A120,'Annex 2 EHV charges'!$A:$O,11,FALSE)),"")</f>
        <v/>
      </c>
    </row>
    <row r="121" spans="1:8" x14ac:dyDescent="0.2">
      <c r="A121" s="65" t="str">
        <f t="array" ref="A121">IFERROR(INDEX('Annex 2 EHV charges'!$A$11:$A$11, MATCH(0, IF(ISBLANK('Annex 2 EHV charges'!$A$11:$A$11),1, COUNTIF(A$4:$A120, 'Annex 2 EHV charges'!$A$11:$A$11)), 0)),"")</f>
        <v/>
      </c>
      <c r="B121" s="65" t="str">
        <f>IF($A121="","",VLOOKUP($A121,'Annex 2 EHV charges'!$A:$O,2,0))</f>
        <v/>
      </c>
      <c r="C121" s="66" t="str">
        <f>IF($A121="","",VLOOKUP($A121,'Annex 2 EHV charges'!$A:$O,3,0))</f>
        <v/>
      </c>
      <c r="D121" s="65" t="str">
        <f>IF($A121="","",VLOOKUP($A121,'Annex 2 EHV charges'!$A:$O,7,0))</f>
        <v/>
      </c>
      <c r="E121" s="67" t="str">
        <f>IFERROR(IF(VLOOKUP($A121,'Annex 2 EHV charges'!$A:$O,8,FALSE)=0,"",VLOOKUP($A121,'Annex 2 EHV charges'!$A:$O,8,FALSE)),"")</f>
        <v/>
      </c>
      <c r="F121" s="68" t="str">
        <f>IFERROR(IF(VLOOKUP($A121,'Annex 2 EHV charges'!$A:$O,9,FALSE)=0,"",VLOOKUP($A121,'Annex 2 EHV charges'!$A:$O,9,FALSE)),"")</f>
        <v/>
      </c>
      <c r="G121" s="69" t="str">
        <f>IFERROR(IF(VLOOKUP($A121,'Annex 2 EHV charges'!$A:$O,10,FALSE)=0,"",VLOOKUP($A121,'Annex 2 EHV charges'!$A:$O,10,FALSE)),"")</f>
        <v/>
      </c>
      <c r="H121" s="69" t="str">
        <f>IFERROR(IF(VLOOKUP($A121,'Annex 2 EHV charges'!$A:$O,11,FALSE)=0,"",VLOOKUP($A121,'Annex 2 EHV charges'!$A:$O,11,FALSE)),"")</f>
        <v/>
      </c>
    </row>
    <row r="122" spans="1:8" x14ac:dyDescent="0.2">
      <c r="A122" s="65" t="str">
        <f t="array" ref="A122">IFERROR(INDEX('Annex 2 EHV charges'!$A$11:$A$11, MATCH(0, IF(ISBLANK('Annex 2 EHV charges'!$A$11:$A$11),1, COUNTIF(A$4:$A121, 'Annex 2 EHV charges'!$A$11:$A$11)), 0)),"")</f>
        <v/>
      </c>
      <c r="B122" s="65" t="str">
        <f>IF($A122="","",VLOOKUP($A122,'Annex 2 EHV charges'!$A:$O,2,0))</f>
        <v/>
      </c>
      <c r="C122" s="66" t="str">
        <f>IF($A122="","",VLOOKUP($A122,'Annex 2 EHV charges'!$A:$O,3,0))</f>
        <v/>
      </c>
      <c r="D122" s="65" t="str">
        <f>IF($A122="","",VLOOKUP($A122,'Annex 2 EHV charges'!$A:$O,7,0))</f>
        <v/>
      </c>
      <c r="E122" s="67" t="str">
        <f>IFERROR(IF(VLOOKUP($A122,'Annex 2 EHV charges'!$A:$O,8,FALSE)=0,"",VLOOKUP($A122,'Annex 2 EHV charges'!$A:$O,8,FALSE)),"")</f>
        <v/>
      </c>
      <c r="F122" s="68" t="str">
        <f>IFERROR(IF(VLOOKUP($A122,'Annex 2 EHV charges'!$A:$O,9,FALSE)=0,"",VLOOKUP($A122,'Annex 2 EHV charges'!$A:$O,9,FALSE)),"")</f>
        <v/>
      </c>
      <c r="G122" s="69" t="str">
        <f>IFERROR(IF(VLOOKUP($A122,'Annex 2 EHV charges'!$A:$O,10,FALSE)=0,"",VLOOKUP($A122,'Annex 2 EHV charges'!$A:$O,10,FALSE)),"")</f>
        <v/>
      </c>
      <c r="H122" s="69" t="str">
        <f>IFERROR(IF(VLOOKUP($A122,'Annex 2 EHV charges'!$A:$O,11,FALSE)=0,"",VLOOKUP($A122,'Annex 2 EHV charges'!$A:$O,11,FALSE)),"")</f>
        <v/>
      </c>
    </row>
    <row r="123" spans="1:8" x14ac:dyDescent="0.2">
      <c r="A123" s="65" t="str">
        <f t="array" ref="A123">IFERROR(INDEX('Annex 2 EHV charges'!$A$11:$A$11, MATCH(0, IF(ISBLANK('Annex 2 EHV charges'!$A$11:$A$11),1, COUNTIF(A$4:$A122, 'Annex 2 EHV charges'!$A$11:$A$11)), 0)),"")</f>
        <v/>
      </c>
      <c r="B123" s="65" t="str">
        <f>IF($A123="","",VLOOKUP($A123,'Annex 2 EHV charges'!$A:$O,2,0))</f>
        <v/>
      </c>
      <c r="C123" s="66" t="str">
        <f>IF($A123="","",VLOOKUP($A123,'Annex 2 EHV charges'!$A:$O,3,0))</f>
        <v/>
      </c>
      <c r="D123" s="65" t="str">
        <f>IF($A123="","",VLOOKUP($A123,'Annex 2 EHV charges'!$A:$O,7,0))</f>
        <v/>
      </c>
      <c r="E123" s="67" t="str">
        <f>IFERROR(IF(VLOOKUP($A123,'Annex 2 EHV charges'!$A:$O,8,FALSE)=0,"",VLOOKUP($A123,'Annex 2 EHV charges'!$A:$O,8,FALSE)),"")</f>
        <v/>
      </c>
      <c r="F123" s="68" t="str">
        <f>IFERROR(IF(VLOOKUP($A123,'Annex 2 EHV charges'!$A:$O,9,FALSE)=0,"",VLOOKUP($A123,'Annex 2 EHV charges'!$A:$O,9,FALSE)),"")</f>
        <v/>
      </c>
      <c r="G123" s="69" t="str">
        <f>IFERROR(IF(VLOOKUP($A123,'Annex 2 EHV charges'!$A:$O,10,FALSE)=0,"",VLOOKUP($A123,'Annex 2 EHV charges'!$A:$O,10,FALSE)),"")</f>
        <v/>
      </c>
      <c r="H123" s="69" t="str">
        <f>IFERROR(IF(VLOOKUP($A123,'Annex 2 EHV charges'!$A:$O,11,FALSE)=0,"",VLOOKUP($A123,'Annex 2 EHV charges'!$A:$O,11,FALSE)),"")</f>
        <v/>
      </c>
    </row>
    <row r="124" spans="1:8" x14ac:dyDescent="0.2">
      <c r="A124" s="65" t="str">
        <f t="array" ref="A124">IFERROR(INDEX('Annex 2 EHV charges'!$A$11:$A$11, MATCH(0, IF(ISBLANK('Annex 2 EHV charges'!$A$11:$A$11),1, COUNTIF(A$4:$A123, 'Annex 2 EHV charges'!$A$11:$A$11)), 0)),"")</f>
        <v/>
      </c>
      <c r="B124" s="65" t="str">
        <f>IF($A124="","",VLOOKUP($A124,'Annex 2 EHV charges'!$A:$O,2,0))</f>
        <v/>
      </c>
      <c r="C124" s="66" t="str">
        <f>IF($A124="","",VLOOKUP($A124,'Annex 2 EHV charges'!$A:$O,3,0))</f>
        <v/>
      </c>
      <c r="D124" s="65" t="str">
        <f>IF($A124="","",VLOOKUP($A124,'Annex 2 EHV charges'!$A:$O,7,0))</f>
        <v/>
      </c>
      <c r="E124" s="67" t="str">
        <f>IFERROR(IF(VLOOKUP($A124,'Annex 2 EHV charges'!$A:$O,8,FALSE)=0,"",VLOOKUP($A124,'Annex 2 EHV charges'!$A:$O,8,FALSE)),"")</f>
        <v/>
      </c>
      <c r="F124" s="68" t="str">
        <f>IFERROR(IF(VLOOKUP($A124,'Annex 2 EHV charges'!$A:$O,9,FALSE)=0,"",VLOOKUP($A124,'Annex 2 EHV charges'!$A:$O,9,FALSE)),"")</f>
        <v/>
      </c>
      <c r="G124" s="69" t="str">
        <f>IFERROR(IF(VLOOKUP($A124,'Annex 2 EHV charges'!$A:$O,10,FALSE)=0,"",VLOOKUP($A124,'Annex 2 EHV charges'!$A:$O,10,FALSE)),"")</f>
        <v/>
      </c>
      <c r="H124" s="69" t="str">
        <f>IFERROR(IF(VLOOKUP($A124,'Annex 2 EHV charges'!$A:$O,11,FALSE)=0,"",VLOOKUP($A124,'Annex 2 EHV charges'!$A:$O,11,FALSE)),"")</f>
        <v/>
      </c>
    </row>
    <row r="125" spans="1:8" x14ac:dyDescent="0.2">
      <c r="A125" s="65" t="str">
        <f t="array" ref="A125">IFERROR(INDEX('Annex 2 EHV charges'!$A$11:$A$11, MATCH(0, IF(ISBLANK('Annex 2 EHV charges'!$A$11:$A$11),1, COUNTIF(A$4:$A124, 'Annex 2 EHV charges'!$A$11:$A$11)), 0)),"")</f>
        <v/>
      </c>
      <c r="B125" s="65" t="str">
        <f>IF($A125="","",VLOOKUP($A125,'Annex 2 EHV charges'!$A:$O,2,0))</f>
        <v/>
      </c>
      <c r="C125" s="66" t="str">
        <f>IF($A125="","",VLOOKUP($A125,'Annex 2 EHV charges'!$A:$O,3,0))</f>
        <v/>
      </c>
      <c r="D125" s="65" t="str">
        <f>IF($A125="","",VLOOKUP($A125,'Annex 2 EHV charges'!$A:$O,7,0))</f>
        <v/>
      </c>
      <c r="E125" s="67" t="str">
        <f>IFERROR(IF(VLOOKUP($A125,'Annex 2 EHV charges'!$A:$O,8,FALSE)=0,"",VLOOKUP($A125,'Annex 2 EHV charges'!$A:$O,8,FALSE)),"")</f>
        <v/>
      </c>
      <c r="F125" s="68" t="str">
        <f>IFERROR(IF(VLOOKUP($A125,'Annex 2 EHV charges'!$A:$O,9,FALSE)=0,"",VLOOKUP($A125,'Annex 2 EHV charges'!$A:$O,9,FALSE)),"")</f>
        <v/>
      </c>
      <c r="G125" s="69" t="str">
        <f>IFERROR(IF(VLOOKUP($A125,'Annex 2 EHV charges'!$A:$O,10,FALSE)=0,"",VLOOKUP($A125,'Annex 2 EHV charges'!$A:$O,10,FALSE)),"")</f>
        <v/>
      </c>
      <c r="H125" s="69" t="str">
        <f>IFERROR(IF(VLOOKUP($A125,'Annex 2 EHV charges'!$A:$O,11,FALSE)=0,"",VLOOKUP($A125,'Annex 2 EHV charges'!$A:$O,11,FALSE)),"")</f>
        <v/>
      </c>
    </row>
    <row r="126" spans="1:8" x14ac:dyDescent="0.2">
      <c r="A126" s="65" t="str">
        <f t="array" ref="A126">IFERROR(INDEX('Annex 2 EHV charges'!$A$11:$A$11, MATCH(0, IF(ISBLANK('Annex 2 EHV charges'!$A$11:$A$11),1, COUNTIF(A$4:$A125, 'Annex 2 EHV charges'!$A$11:$A$11)), 0)),"")</f>
        <v/>
      </c>
      <c r="B126" s="65" t="str">
        <f>IF($A126="","",VLOOKUP($A126,'Annex 2 EHV charges'!$A:$O,2,0))</f>
        <v/>
      </c>
      <c r="C126" s="66" t="str">
        <f>IF($A126="","",VLOOKUP($A126,'Annex 2 EHV charges'!$A:$O,3,0))</f>
        <v/>
      </c>
      <c r="D126" s="65" t="str">
        <f>IF($A126="","",VLOOKUP($A126,'Annex 2 EHV charges'!$A:$O,7,0))</f>
        <v/>
      </c>
      <c r="E126" s="67" t="str">
        <f>IFERROR(IF(VLOOKUP($A126,'Annex 2 EHV charges'!$A:$O,8,FALSE)=0,"",VLOOKUP($A126,'Annex 2 EHV charges'!$A:$O,8,FALSE)),"")</f>
        <v/>
      </c>
      <c r="F126" s="68" t="str">
        <f>IFERROR(IF(VLOOKUP($A126,'Annex 2 EHV charges'!$A:$O,9,FALSE)=0,"",VLOOKUP($A126,'Annex 2 EHV charges'!$A:$O,9,FALSE)),"")</f>
        <v/>
      </c>
      <c r="G126" s="69" t="str">
        <f>IFERROR(IF(VLOOKUP($A126,'Annex 2 EHV charges'!$A:$O,10,FALSE)=0,"",VLOOKUP($A126,'Annex 2 EHV charges'!$A:$O,10,FALSE)),"")</f>
        <v/>
      </c>
      <c r="H126" s="69" t="str">
        <f>IFERROR(IF(VLOOKUP($A126,'Annex 2 EHV charges'!$A:$O,11,FALSE)=0,"",VLOOKUP($A126,'Annex 2 EHV charges'!$A:$O,11,FALSE)),"")</f>
        <v/>
      </c>
    </row>
    <row r="127" spans="1:8" x14ac:dyDescent="0.2">
      <c r="A127" s="65" t="str">
        <f t="array" ref="A127">IFERROR(INDEX('Annex 2 EHV charges'!$A$11:$A$11, MATCH(0, IF(ISBLANK('Annex 2 EHV charges'!$A$11:$A$11),1, COUNTIF(A$4:$A126, 'Annex 2 EHV charges'!$A$11:$A$11)), 0)),"")</f>
        <v/>
      </c>
      <c r="B127" s="65" t="str">
        <f>IF($A127="","",VLOOKUP($A127,'Annex 2 EHV charges'!$A:$O,2,0))</f>
        <v/>
      </c>
      <c r="C127" s="66" t="str">
        <f>IF($A127="","",VLOOKUP($A127,'Annex 2 EHV charges'!$A:$O,3,0))</f>
        <v/>
      </c>
      <c r="D127" s="65" t="str">
        <f>IF($A127="","",VLOOKUP($A127,'Annex 2 EHV charges'!$A:$O,7,0))</f>
        <v/>
      </c>
      <c r="E127" s="67" t="str">
        <f>IFERROR(IF(VLOOKUP($A127,'Annex 2 EHV charges'!$A:$O,8,FALSE)=0,"",VLOOKUP($A127,'Annex 2 EHV charges'!$A:$O,8,FALSE)),"")</f>
        <v/>
      </c>
      <c r="F127" s="68" t="str">
        <f>IFERROR(IF(VLOOKUP($A127,'Annex 2 EHV charges'!$A:$O,9,FALSE)=0,"",VLOOKUP($A127,'Annex 2 EHV charges'!$A:$O,9,FALSE)),"")</f>
        <v/>
      </c>
      <c r="G127" s="69" t="str">
        <f>IFERROR(IF(VLOOKUP($A127,'Annex 2 EHV charges'!$A:$O,10,FALSE)=0,"",VLOOKUP($A127,'Annex 2 EHV charges'!$A:$O,10,FALSE)),"")</f>
        <v/>
      </c>
      <c r="H127" s="69" t="str">
        <f>IFERROR(IF(VLOOKUP($A127,'Annex 2 EHV charges'!$A:$O,11,FALSE)=0,"",VLOOKUP($A127,'Annex 2 EHV charges'!$A:$O,11,FALSE)),"")</f>
        <v/>
      </c>
    </row>
    <row r="128" spans="1:8" x14ac:dyDescent="0.2">
      <c r="A128" s="65" t="str">
        <f t="array" ref="A128">IFERROR(INDEX('Annex 2 EHV charges'!$A$11:$A$11, MATCH(0, IF(ISBLANK('Annex 2 EHV charges'!$A$11:$A$11),1, COUNTIF(A$4:$A127, 'Annex 2 EHV charges'!$A$11:$A$11)), 0)),"")</f>
        <v/>
      </c>
      <c r="B128" s="65" t="str">
        <f>IF($A128="","",VLOOKUP($A128,'Annex 2 EHV charges'!$A:$O,2,0))</f>
        <v/>
      </c>
      <c r="C128" s="66" t="str">
        <f>IF($A128="","",VLOOKUP($A128,'Annex 2 EHV charges'!$A:$O,3,0))</f>
        <v/>
      </c>
      <c r="D128" s="65" t="str">
        <f>IF($A128="","",VLOOKUP($A128,'Annex 2 EHV charges'!$A:$O,7,0))</f>
        <v/>
      </c>
      <c r="E128" s="67" t="str">
        <f>IFERROR(IF(VLOOKUP($A128,'Annex 2 EHV charges'!$A:$O,8,FALSE)=0,"",VLOOKUP($A128,'Annex 2 EHV charges'!$A:$O,8,FALSE)),"")</f>
        <v/>
      </c>
      <c r="F128" s="68" t="str">
        <f>IFERROR(IF(VLOOKUP($A128,'Annex 2 EHV charges'!$A:$O,9,FALSE)=0,"",VLOOKUP($A128,'Annex 2 EHV charges'!$A:$O,9,FALSE)),"")</f>
        <v/>
      </c>
      <c r="G128" s="69" t="str">
        <f>IFERROR(IF(VLOOKUP($A128,'Annex 2 EHV charges'!$A:$O,10,FALSE)=0,"",VLOOKUP($A128,'Annex 2 EHV charges'!$A:$O,10,FALSE)),"")</f>
        <v/>
      </c>
      <c r="H128" s="69" t="str">
        <f>IFERROR(IF(VLOOKUP($A128,'Annex 2 EHV charges'!$A:$O,11,FALSE)=0,"",VLOOKUP($A128,'Annex 2 EHV charges'!$A:$O,11,FALSE)),"")</f>
        <v/>
      </c>
    </row>
    <row r="129" spans="1:8" x14ac:dyDescent="0.2">
      <c r="A129" s="65" t="str">
        <f t="array" ref="A129">IFERROR(INDEX('Annex 2 EHV charges'!$A$11:$A$11, MATCH(0, IF(ISBLANK('Annex 2 EHV charges'!$A$11:$A$11),1, COUNTIF(A$4:$A128, 'Annex 2 EHV charges'!$A$11:$A$11)), 0)),"")</f>
        <v/>
      </c>
      <c r="B129" s="65" t="str">
        <f>IF($A129="","",VLOOKUP($A129,'Annex 2 EHV charges'!$A:$O,2,0))</f>
        <v/>
      </c>
      <c r="C129" s="66" t="str">
        <f>IF($A129="","",VLOOKUP($A129,'Annex 2 EHV charges'!$A:$O,3,0))</f>
        <v/>
      </c>
      <c r="D129" s="65" t="str">
        <f>IF($A129="","",VLOOKUP($A129,'Annex 2 EHV charges'!$A:$O,7,0))</f>
        <v/>
      </c>
      <c r="E129" s="67" t="str">
        <f>IFERROR(IF(VLOOKUP($A129,'Annex 2 EHV charges'!$A:$O,8,FALSE)=0,"",VLOOKUP($A129,'Annex 2 EHV charges'!$A:$O,8,FALSE)),"")</f>
        <v/>
      </c>
      <c r="F129" s="68" t="str">
        <f>IFERROR(IF(VLOOKUP($A129,'Annex 2 EHV charges'!$A:$O,9,FALSE)=0,"",VLOOKUP($A129,'Annex 2 EHV charges'!$A:$O,9,FALSE)),"")</f>
        <v/>
      </c>
      <c r="G129" s="69" t="str">
        <f>IFERROR(IF(VLOOKUP($A129,'Annex 2 EHV charges'!$A:$O,10,FALSE)=0,"",VLOOKUP($A129,'Annex 2 EHV charges'!$A:$O,10,FALSE)),"")</f>
        <v/>
      </c>
      <c r="H129" s="69" t="str">
        <f>IFERROR(IF(VLOOKUP($A129,'Annex 2 EHV charges'!$A:$O,11,FALSE)=0,"",VLOOKUP($A129,'Annex 2 EHV charges'!$A:$O,11,FALSE)),"")</f>
        <v/>
      </c>
    </row>
    <row r="130" spans="1:8" x14ac:dyDescent="0.2">
      <c r="A130" s="65" t="str">
        <f t="array" ref="A130">IFERROR(INDEX('Annex 2 EHV charges'!$A$11:$A$11, MATCH(0, IF(ISBLANK('Annex 2 EHV charges'!$A$11:$A$11),1, COUNTIF(A$4:$A129, 'Annex 2 EHV charges'!$A$11:$A$11)), 0)),"")</f>
        <v/>
      </c>
      <c r="B130" s="65" t="str">
        <f>IF($A130="","",VLOOKUP($A130,'Annex 2 EHV charges'!$A:$O,2,0))</f>
        <v/>
      </c>
      <c r="C130" s="66" t="str">
        <f>IF($A130="","",VLOOKUP($A130,'Annex 2 EHV charges'!$A:$O,3,0))</f>
        <v/>
      </c>
      <c r="D130" s="65" t="str">
        <f>IF($A130="","",VLOOKUP($A130,'Annex 2 EHV charges'!$A:$O,7,0))</f>
        <v/>
      </c>
      <c r="E130" s="67" t="str">
        <f>IFERROR(IF(VLOOKUP($A130,'Annex 2 EHV charges'!$A:$O,8,FALSE)=0,"",VLOOKUP($A130,'Annex 2 EHV charges'!$A:$O,8,FALSE)),"")</f>
        <v/>
      </c>
      <c r="F130" s="68" t="str">
        <f>IFERROR(IF(VLOOKUP($A130,'Annex 2 EHV charges'!$A:$O,9,FALSE)=0,"",VLOOKUP($A130,'Annex 2 EHV charges'!$A:$O,9,FALSE)),"")</f>
        <v/>
      </c>
      <c r="G130" s="69" t="str">
        <f>IFERROR(IF(VLOOKUP($A130,'Annex 2 EHV charges'!$A:$O,10,FALSE)=0,"",VLOOKUP($A130,'Annex 2 EHV charges'!$A:$O,10,FALSE)),"")</f>
        <v/>
      </c>
      <c r="H130" s="69" t="str">
        <f>IFERROR(IF(VLOOKUP($A130,'Annex 2 EHV charges'!$A:$O,11,FALSE)=0,"",VLOOKUP($A130,'Annex 2 EHV charges'!$A:$O,11,FALSE)),"")</f>
        <v/>
      </c>
    </row>
    <row r="131" spans="1:8" x14ac:dyDescent="0.2">
      <c r="A131" s="65" t="str">
        <f t="array" ref="A131">IFERROR(INDEX('Annex 2 EHV charges'!$A$11:$A$11, MATCH(0, IF(ISBLANK('Annex 2 EHV charges'!$A$11:$A$11),1, COUNTIF(A$4:$A130, 'Annex 2 EHV charges'!$A$11:$A$11)), 0)),"")</f>
        <v/>
      </c>
      <c r="B131" s="65" t="str">
        <f>IF($A131="","",VLOOKUP($A131,'Annex 2 EHV charges'!$A:$O,2,0))</f>
        <v/>
      </c>
      <c r="C131" s="66" t="str">
        <f>IF($A131="","",VLOOKUP($A131,'Annex 2 EHV charges'!$A:$O,3,0))</f>
        <v/>
      </c>
      <c r="D131" s="65" t="str">
        <f>IF($A131="","",VLOOKUP($A131,'Annex 2 EHV charges'!$A:$O,7,0))</f>
        <v/>
      </c>
      <c r="E131" s="67" t="str">
        <f>IFERROR(IF(VLOOKUP($A131,'Annex 2 EHV charges'!$A:$O,8,FALSE)=0,"",VLOOKUP($A131,'Annex 2 EHV charges'!$A:$O,8,FALSE)),"")</f>
        <v/>
      </c>
      <c r="F131" s="68" t="str">
        <f>IFERROR(IF(VLOOKUP($A131,'Annex 2 EHV charges'!$A:$O,9,FALSE)=0,"",VLOOKUP($A131,'Annex 2 EHV charges'!$A:$O,9,FALSE)),"")</f>
        <v/>
      </c>
      <c r="G131" s="69" t="str">
        <f>IFERROR(IF(VLOOKUP($A131,'Annex 2 EHV charges'!$A:$O,10,FALSE)=0,"",VLOOKUP($A131,'Annex 2 EHV charges'!$A:$O,10,FALSE)),"")</f>
        <v/>
      </c>
      <c r="H131" s="69" t="str">
        <f>IFERROR(IF(VLOOKUP($A131,'Annex 2 EHV charges'!$A:$O,11,FALSE)=0,"",VLOOKUP($A131,'Annex 2 EHV charges'!$A:$O,11,FALSE)),"")</f>
        <v/>
      </c>
    </row>
    <row r="132" spans="1:8" x14ac:dyDescent="0.2">
      <c r="A132" s="65" t="str">
        <f t="array" ref="A132">IFERROR(INDEX('Annex 2 EHV charges'!$A$11:$A$11, MATCH(0, IF(ISBLANK('Annex 2 EHV charges'!$A$11:$A$11),1, COUNTIF(A$4:$A131, 'Annex 2 EHV charges'!$A$11:$A$11)), 0)),"")</f>
        <v/>
      </c>
      <c r="B132" s="65" t="str">
        <f>IF($A132="","",VLOOKUP($A132,'Annex 2 EHV charges'!$A:$O,2,0))</f>
        <v/>
      </c>
      <c r="C132" s="66" t="str">
        <f>IF($A132="","",VLOOKUP($A132,'Annex 2 EHV charges'!$A:$O,3,0))</f>
        <v/>
      </c>
      <c r="D132" s="65" t="str">
        <f>IF($A132="","",VLOOKUP($A132,'Annex 2 EHV charges'!$A:$O,7,0))</f>
        <v/>
      </c>
      <c r="E132" s="67" t="str">
        <f>IFERROR(IF(VLOOKUP($A132,'Annex 2 EHV charges'!$A:$O,8,FALSE)=0,"",VLOOKUP($A132,'Annex 2 EHV charges'!$A:$O,8,FALSE)),"")</f>
        <v/>
      </c>
      <c r="F132" s="68" t="str">
        <f>IFERROR(IF(VLOOKUP($A132,'Annex 2 EHV charges'!$A:$O,9,FALSE)=0,"",VLOOKUP($A132,'Annex 2 EHV charges'!$A:$O,9,FALSE)),"")</f>
        <v/>
      </c>
      <c r="G132" s="69" t="str">
        <f>IFERROR(IF(VLOOKUP($A132,'Annex 2 EHV charges'!$A:$O,10,FALSE)=0,"",VLOOKUP($A132,'Annex 2 EHV charges'!$A:$O,10,FALSE)),"")</f>
        <v/>
      </c>
      <c r="H132" s="69" t="str">
        <f>IFERROR(IF(VLOOKUP($A132,'Annex 2 EHV charges'!$A:$O,11,FALSE)=0,"",VLOOKUP($A132,'Annex 2 EHV charges'!$A:$O,11,FALSE)),"")</f>
        <v/>
      </c>
    </row>
    <row r="133" spans="1:8" x14ac:dyDescent="0.2">
      <c r="A133" s="65" t="str">
        <f t="array" ref="A133">IFERROR(INDEX('Annex 2 EHV charges'!$A$11:$A$11, MATCH(0, IF(ISBLANK('Annex 2 EHV charges'!$A$11:$A$11),1, COUNTIF(A$4:$A132, 'Annex 2 EHV charges'!$A$11:$A$11)), 0)),"")</f>
        <v/>
      </c>
      <c r="B133" s="65" t="str">
        <f>IF($A133="","",VLOOKUP($A133,'Annex 2 EHV charges'!$A:$O,2,0))</f>
        <v/>
      </c>
      <c r="C133" s="66" t="str">
        <f>IF($A133="","",VLOOKUP($A133,'Annex 2 EHV charges'!$A:$O,3,0))</f>
        <v/>
      </c>
      <c r="D133" s="65" t="str">
        <f>IF($A133="","",VLOOKUP($A133,'Annex 2 EHV charges'!$A:$O,7,0))</f>
        <v/>
      </c>
      <c r="E133" s="67" t="str">
        <f>IFERROR(IF(VLOOKUP($A133,'Annex 2 EHV charges'!$A:$O,8,FALSE)=0,"",VLOOKUP($A133,'Annex 2 EHV charges'!$A:$O,8,FALSE)),"")</f>
        <v/>
      </c>
      <c r="F133" s="68" t="str">
        <f>IFERROR(IF(VLOOKUP($A133,'Annex 2 EHV charges'!$A:$O,9,FALSE)=0,"",VLOOKUP($A133,'Annex 2 EHV charges'!$A:$O,9,FALSE)),"")</f>
        <v/>
      </c>
      <c r="G133" s="69" t="str">
        <f>IFERROR(IF(VLOOKUP($A133,'Annex 2 EHV charges'!$A:$O,10,FALSE)=0,"",VLOOKUP($A133,'Annex 2 EHV charges'!$A:$O,10,FALSE)),"")</f>
        <v/>
      </c>
      <c r="H133" s="69" t="str">
        <f>IFERROR(IF(VLOOKUP($A133,'Annex 2 EHV charges'!$A:$O,11,FALSE)=0,"",VLOOKUP($A133,'Annex 2 EHV charges'!$A:$O,11,FALSE)),"")</f>
        <v/>
      </c>
    </row>
    <row r="134" spans="1:8" x14ac:dyDescent="0.2">
      <c r="A134" s="65" t="str">
        <f t="array" ref="A134">IFERROR(INDEX('Annex 2 EHV charges'!$A$11:$A$11, MATCH(0, IF(ISBLANK('Annex 2 EHV charges'!$A$11:$A$11),1, COUNTIF(A$4:$A133, 'Annex 2 EHV charges'!$A$11:$A$11)), 0)),"")</f>
        <v/>
      </c>
      <c r="B134" s="65" t="str">
        <f>IF($A134="","",VLOOKUP($A134,'Annex 2 EHV charges'!$A:$O,2,0))</f>
        <v/>
      </c>
      <c r="C134" s="66" t="str">
        <f>IF($A134="","",VLOOKUP($A134,'Annex 2 EHV charges'!$A:$O,3,0))</f>
        <v/>
      </c>
      <c r="D134" s="65" t="str">
        <f>IF($A134="","",VLOOKUP($A134,'Annex 2 EHV charges'!$A:$O,7,0))</f>
        <v/>
      </c>
      <c r="E134" s="67" t="str">
        <f>IFERROR(IF(VLOOKUP($A134,'Annex 2 EHV charges'!$A:$O,8,FALSE)=0,"",VLOOKUP($A134,'Annex 2 EHV charges'!$A:$O,8,FALSE)),"")</f>
        <v/>
      </c>
      <c r="F134" s="68" t="str">
        <f>IFERROR(IF(VLOOKUP($A134,'Annex 2 EHV charges'!$A:$O,9,FALSE)=0,"",VLOOKUP($A134,'Annex 2 EHV charges'!$A:$O,9,FALSE)),"")</f>
        <v/>
      </c>
      <c r="G134" s="69" t="str">
        <f>IFERROR(IF(VLOOKUP($A134,'Annex 2 EHV charges'!$A:$O,10,FALSE)=0,"",VLOOKUP($A134,'Annex 2 EHV charges'!$A:$O,10,FALSE)),"")</f>
        <v/>
      </c>
      <c r="H134" s="69" t="str">
        <f>IFERROR(IF(VLOOKUP($A134,'Annex 2 EHV charges'!$A:$O,11,FALSE)=0,"",VLOOKUP($A134,'Annex 2 EHV charges'!$A:$O,11,FALSE)),"")</f>
        <v/>
      </c>
    </row>
    <row r="135" spans="1:8" x14ac:dyDescent="0.2">
      <c r="A135" s="65" t="str">
        <f t="array" ref="A135">IFERROR(INDEX('Annex 2 EHV charges'!$A$11:$A$11, MATCH(0, IF(ISBLANK('Annex 2 EHV charges'!$A$11:$A$11),1, COUNTIF(A$4:$A134, 'Annex 2 EHV charges'!$A$11:$A$11)), 0)),"")</f>
        <v/>
      </c>
      <c r="B135" s="65" t="str">
        <f>IF($A135="","",VLOOKUP($A135,'Annex 2 EHV charges'!$A:$O,2,0))</f>
        <v/>
      </c>
      <c r="C135" s="66" t="str">
        <f>IF($A135="","",VLOOKUP($A135,'Annex 2 EHV charges'!$A:$O,3,0))</f>
        <v/>
      </c>
      <c r="D135" s="65" t="str">
        <f>IF($A135="","",VLOOKUP($A135,'Annex 2 EHV charges'!$A:$O,7,0))</f>
        <v/>
      </c>
      <c r="E135" s="67" t="str">
        <f>IFERROR(IF(VLOOKUP($A135,'Annex 2 EHV charges'!$A:$O,8,FALSE)=0,"",VLOOKUP($A135,'Annex 2 EHV charges'!$A:$O,8,FALSE)),"")</f>
        <v/>
      </c>
      <c r="F135" s="68" t="str">
        <f>IFERROR(IF(VLOOKUP($A135,'Annex 2 EHV charges'!$A:$O,9,FALSE)=0,"",VLOOKUP($A135,'Annex 2 EHV charges'!$A:$O,9,FALSE)),"")</f>
        <v/>
      </c>
      <c r="G135" s="69" t="str">
        <f>IFERROR(IF(VLOOKUP($A135,'Annex 2 EHV charges'!$A:$O,10,FALSE)=0,"",VLOOKUP($A135,'Annex 2 EHV charges'!$A:$O,10,FALSE)),"")</f>
        <v/>
      </c>
      <c r="H135" s="69" t="str">
        <f>IFERROR(IF(VLOOKUP($A135,'Annex 2 EHV charges'!$A:$O,11,FALSE)=0,"",VLOOKUP($A135,'Annex 2 EHV charges'!$A:$O,11,FALSE)),"")</f>
        <v/>
      </c>
    </row>
    <row r="136" spans="1:8" x14ac:dyDescent="0.2">
      <c r="A136" s="65" t="str">
        <f t="array" ref="A136">IFERROR(INDEX('Annex 2 EHV charges'!$A$11:$A$11, MATCH(0, IF(ISBLANK('Annex 2 EHV charges'!$A$11:$A$11),1, COUNTIF(A$4:$A135, 'Annex 2 EHV charges'!$A$11:$A$11)), 0)),"")</f>
        <v/>
      </c>
      <c r="B136" s="65" t="str">
        <f>IF($A136="","",VLOOKUP($A136,'Annex 2 EHV charges'!$A:$O,2,0))</f>
        <v/>
      </c>
      <c r="C136" s="66" t="str">
        <f>IF($A136="","",VLOOKUP($A136,'Annex 2 EHV charges'!$A:$O,3,0))</f>
        <v/>
      </c>
      <c r="D136" s="65" t="str">
        <f>IF($A136="","",VLOOKUP($A136,'Annex 2 EHV charges'!$A:$O,7,0))</f>
        <v/>
      </c>
      <c r="E136" s="67" t="str">
        <f>IFERROR(IF(VLOOKUP($A136,'Annex 2 EHV charges'!$A:$O,8,FALSE)=0,"",VLOOKUP($A136,'Annex 2 EHV charges'!$A:$O,8,FALSE)),"")</f>
        <v/>
      </c>
      <c r="F136" s="68" t="str">
        <f>IFERROR(IF(VLOOKUP($A136,'Annex 2 EHV charges'!$A:$O,9,FALSE)=0,"",VLOOKUP($A136,'Annex 2 EHV charges'!$A:$O,9,FALSE)),"")</f>
        <v/>
      </c>
      <c r="G136" s="69" t="str">
        <f>IFERROR(IF(VLOOKUP($A136,'Annex 2 EHV charges'!$A:$O,10,FALSE)=0,"",VLOOKUP($A136,'Annex 2 EHV charges'!$A:$O,10,FALSE)),"")</f>
        <v/>
      </c>
      <c r="H136" s="69" t="str">
        <f>IFERROR(IF(VLOOKUP($A136,'Annex 2 EHV charges'!$A:$O,11,FALSE)=0,"",VLOOKUP($A136,'Annex 2 EHV charges'!$A:$O,11,FALSE)),"")</f>
        <v/>
      </c>
    </row>
    <row r="137" spans="1:8" x14ac:dyDescent="0.2">
      <c r="A137" s="65" t="str">
        <f t="array" ref="A137">IFERROR(INDEX('Annex 2 EHV charges'!$A$11:$A$11, MATCH(0, IF(ISBLANK('Annex 2 EHV charges'!$A$11:$A$11),1, COUNTIF(A$4:$A136, 'Annex 2 EHV charges'!$A$11:$A$11)), 0)),"")</f>
        <v/>
      </c>
      <c r="B137" s="65" t="str">
        <f>IF($A137="","",VLOOKUP($A137,'Annex 2 EHV charges'!$A:$O,2,0))</f>
        <v/>
      </c>
      <c r="C137" s="66" t="str">
        <f>IF($A137="","",VLOOKUP($A137,'Annex 2 EHV charges'!$A:$O,3,0))</f>
        <v/>
      </c>
      <c r="D137" s="65" t="str">
        <f>IF($A137="","",VLOOKUP($A137,'Annex 2 EHV charges'!$A:$O,7,0))</f>
        <v/>
      </c>
      <c r="E137" s="67" t="str">
        <f>IFERROR(IF(VLOOKUP($A137,'Annex 2 EHV charges'!$A:$O,8,FALSE)=0,"",VLOOKUP($A137,'Annex 2 EHV charges'!$A:$O,8,FALSE)),"")</f>
        <v/>
      </c>
      <c r="F137" s="68" t="str">
        <f>IFERROR(IF(VLOOKUP($A137,'Annex 2 EHV charges'!$A:$O,9,FALSE)=0,"",VLOOKUP($A137,'Annex 2 EHV charges'!$A:$O,9,FALSE)),"")</f>
        <v/>
      </c>
      <c r="G137" s="69" t="str">
        <f>IFERROR(IF(VLOOKUP($A137,'Annex 2 EHV charges'!$A:$O,10,FALSE)=0,"",VLOOKUP($A137,'Annex 2 EHV charges'!$A:$O,10,FALSE)),"")</f>
        <v/>
      </c>
      <c r="H137" s="69" t="str">
        <f>IFERROR(IF(VLOOKUP($A137,'Annex 2 EHV charges'!$A:$O,11,FALSE)=0,"",VLOOKUP($A137,'Annex 2 EHV charges'!$A:$O,11,FALSE)),"")</f>
        <v/>
      </c>
    </row>
    <row r="138" spans="1:8" x14ac:dyDescent="0.2">
      <c r="A138" s="65" t="str">
        <f t="array" ref="A138">IFERROR(INDEX('Annex 2 EHV charges'!$A$11:$A$11, MATCH(0, IF(ISBLANK('Annex 2 EHV charges'!$A$11:$A$11),1, COUNTIF(A$4:$A137, 'Annex 2 EHV charges'!$A$11:$A$11)), 0)),"")</f>
        <v/>
      </c>
      <c r="B138" s="65" t="str">
        <f>IF($A138="","",VLOOKUP($A138,'Annex 2 EHV charges'!$A:$O,2,0))</f>
        <v/>
      </c>
      <c r="C138" s="66" t="str">
        <f>IF($A138="","",VLOOKUP($A138,'Annex 2 EHV charges'!$A:$O,3,0))</f>
        <v/>
      </c>
      <c r="D138" s="65" t="str">
        <f>IF($A138="","",VLOOKUP($A138,'Annex 2 EHV charges'!$A:$O,7,0))</f>
        <v/>
      </c>
      <c r="E138" s="67" t="str">
        <f>IFERROR(IF(VLOOKUP($A138,'Annex 2 EHV charges'!$A:$O,8,FALSE)=0,"",VLOOKUP($A138,'Annex 2 EHV charges'!$A:$O,8,FALSE)),"")</f>
        <v/>
      </c>
      <c r="F138" s="68" t="str">
        <f>IFERROR(IF(VLOOKUP($A138,'Annex 2 EHV charges'!$A:$O,9,FALSE)=0,"",VLOOKUP($A138,'Annex 2 EHV charges'!$A:$O,9,FALSE)),"")</f>
        <v/>
      </c>
      <c r="G138" s="69" t="str">
        <f>IFERROR(IF(VLOOKUP($A138,'Annex 2 EHV charges'!$A:$O,10,FALSE)=0,"",VLOOKUP($A138,'Annex 2 EHV charges'!$A:$O,10,FALSE)),"")</f>
        <v/>
      </c>
      <c r="H138" s="69" t="str">
        <f>IFERROR(IF(VLOOKUP($A138,'Annex 2 EHV charges'!$A:$O,11,FALSE)=0,"",VLOOKUP($A138,'Annex 2 EHV charges'!$A:$O,11,FALSE)),"")</f>
        <v/>
      </c>
    </row>
    <row r="139" spans="1:8" x14ac:dyDescent="0.2">
      <c r="A139" s="65" t="str">
        <f t="array" ref="A139">IFERROR(INDEX('Annex 2 EHV charges'!$A$11:$A$11, MATCH(0, IF(ISBLANK('Annex 2 EHV charges'!$A$11:$A$11),1, COUNTIF(A$4:$A138, 'Annex 2 EHV charges'!$A$11:$A$11)), 0)),"")</f>
        <v/>
      </c>
      <c r="B139" s="65" t="str">
        <f>IF($A139="","",VLOOKUP($A139,'Annex 2 EHV charges'!$A:$O,2,0))</f>
        <v/>
      </c>
      <c r="C139" s="66" t="str">
        <f>IF($A139="","",VLOOKUP($A139,'Annex 2 EHV charges'!$A:$O,3,0))</f>
        <v/>
      </c>
      <c r="D139" s="65" t="str">
        <f>IF($A139="","",VLOOKUP($A139,'Annex 2 EHV charges'!$A:$O,7,0))</f>
        <v/>
      </c>
      <c r="E139" s="67" t="str">
        <f>IFERROR(IF(VLOOKUP($A139,'Annex 2 EHV charges'!$A:$O,8,FALSE)=0,"",VLOOKUP($A139,'Annex 2 EHV charges'!$A:$O,8,FALSE)),"")</f>
        <v/>
      </c>
      <c r="F139" s="68" t="str">
        <f>IFERROR(IF(VLOOKUP($A139,'Annex 2 EHV charges'!$A:$O,9,FALSE)=0,"",VLOOKUP($A139,'Annex 2 EHV charges'!$A:$O,9,FALSE)),"")</f>
        <v/>
      </c>
      <c r="G139" s="69" t="str">
        <f>IFERROR(IF(VLOOKUP($A139,'Annex 2 EHV charges'!$A:$O,10,FALSE)=0,"",VLOOKUP($A139,'Annex 2 EHV charges'!$A:$O,10,FALSE)),"")</f>
        <v/>
      </c>
      <c r="H139" s="69" t="str">
        <f>IFERROR(IF(VLOOKUP($A139,'Annex 2 EHV charges'!$A:$O,11,FALSE)=0,"",VLOOKUP($A139,'Annex 2 EHV charges'!$A:$O,11,FALSE)),"")</f>
        <v/>
      </c>
    </row>
    <row r="140" spans="1:8" x14ac:dyDescent="0.2">
      <c r="A140" s="65" t="str">
        <f t="array" ref="A140">IFERROR(INDEX('Annex 2 EHV charges'!$A$11:$A$11, MATCH(0, IF(ISBLANK('Annex 2 EHV charges'!$A$11:$A$11),1, COUNTIF(A$4:$A139, 'Annex 2 EHV charges'!$A$11:$A$11)), 0)),"")</f>
        <v/>
      </c>
      <c r="B140" s="65" t="str">
        <f>IF($A140="","",VLOOKUP($A140,'Annex 2 EHV charges'!$A:$O,2,0))</f>
        <v/>
      </c>
      <c r="C140" s="66" t="str">
        <f>IF($A140="","",VLOOKUP($A140,'Annex 2 EHV charges'!$A:$O,3,0))</f>
        <v/>
      </c>
      <c r="D140" s="65" t="str">
        <f>IF($A140="","",VLOOKUP($A140,'Annex 2 EHV charges'!$A:$O,7,0))</f>
        <v/>
      </c>
      <c r="E140" s="67" t="str">
        <f>IFERROR(IF(VLOOKUP($A140,'Annex 2 EHV charges'!$A:$O,8,FALSE)=0,"",VLOOKUP($A140,'Annex 2 EHV charges'!$A:$O,8,FALSE)),"")</f>
        <v/>
      </c>
      <c r="F140" s="68" t="str">
        <f>IFERROR(IF(VLOOKUP($A140,'Annex 2 EHV charges'!$A:$O,9,FALSE)=0,"",VLOOKUP($A140,'Annex 2 EHV charges'!$A:$O,9,FALSE)),"")</f>
        <v/>
      </c>
      <c r="G140" s="69" t="str">
        <f>IFERROR(IF(VLOOKUP($A140,'Annex 2 EHV charges'!$A:$O,10,FALSE)=0,"",VLOOKUP($A140,'Annex 2 EHV charges'!$A:$O,10,FALSE)),"")</f>
        <v/>
      </c>
      <c r="H140" s="69" t="str">
        <f>IFERROR(IF(VLOOKUP($A140,'Annex 2 EHV charges'!$A:$O,11,FALSE)=0,"",VLOOKUP($A140,'Annex 2 EHV charges'!$A:$O,11,FALSE)),"")</f>
        <v/>
      </c>
    </row>
    <row r="141" spans="1:8" x14ac:dyDescent="0.2">
      <c r="A141" s="65" t="str">
        <f t="array" ref="A141">IFERROR(INDEX('Annex 2 EHV charges'!$A$11:$A$11, MATCH(0, IF(ISBLANK('Annex 2 EHV charges'!$A$11:$A$11),1, COUNTIF(A$4:$A140, 'Annex 2 EHV charges'!$A$11:$A$11)), 0)),"")</f>
        <v/>
      </c>
      <c r="B141" s="65" t="str">
        <f>IF($A141="","",VLOOKUP($A141,'Annex 2 EHV charges'!$A:$O,2,0))</f>
        <v/>
      </c>
      <c r="C141" s="66" t="str">
        <f>IF($A141="","",VLOOKUP($A141,'Annex 2 EHV charges'!$A:$O,3,0))</f>
        <v/>
      </c>
      <c r="D141" s="65" t="str">
        <f>IF($A141="","",VLOOKUP($A141,'Annex 2 EHV charges'!$A:$O,7,0))</f>
        <v/>
      </c>
      <c r="E141" s="67" t="str">
        <f>IFERROR(IF(VLOOKUP($A141,'Annex 2 EHV charges'!$A:$O,8,FALSE)=0,"",VLOOKUP($A141,'Annex 2 EHV charges'!$A:$O,8,FALSE)),"")</f>
        <v/>
      </c>
      <c r="F141" s="68" t="str">
        <f>IFERROR(IF(VLOOKUP($A141,'Annex 2 EHV charges'!$A:$O,9,FALSE)=0,"",VLOOKUP($A141,'Annex 2 EHV charges'!$A:$O,9,FALSE)),"")</f>
        <v/>
      </c>
      <c r="G141" s="69" t="str">
        <f>IFERROR(IF(VLOOKUP($A141,'Annex 2 EHV charges'!$A:$O,10,FALSE)=0,"",VLOOKUP($A141,'Annex 2 EHV charges'!$A:$O,10,FALSE)),"")</f>
        <v/>
      </c>
      <c r="H141" s="69" t="str">
        <f>IFERROR(IF(VLOOKUP($A141,'Annex 2 EHV charges'!$A:$O,11,FALSE)=0,"",VLOOKUP($A141,'Annex 2 EHV charges'!$A:$O,11,FALSE)),"")</f>
        <v/>
      </c>
    </row>
    <row r="142" spans="1:8" x14ac:dyDescent="0.2">
      <c r="A142" s="65" t="str">
        <f t="array" ref="A142">IFERROR(INDEX('Annex 2 EHV charges'!$A$11:$A$11, MATCH(0, IF(ISBLANK('Annex 2 EHV charges'!$A$11:$A$11),1, COUNTIF(A$4:$A141, 'Annex 2 EHV charges'!$A$11:$A$11)), 0)),"")</f>
        <v/>
      </c>
      <c r="B142" s="65" t="str">
        <f>IF($A142="","",VLOOKUP($A142,'Annex 2 EHV charges'!$A:$O,2,0))</f>
        <v/>
      </c>
      <c r="C142" s="66" t="str">
        <f>IF($A142="","",VLOOKUP($A142,'Annex 2 EHV charges'!$A:$O,3,0))</f>
        <v/>
      </c>
      <c r="D142" s="65" t="str">
        <f>IF($A142="","",VLOOKUP($A142,'Annex 2 EHV charges'!$A:$O,7,0))</f>
        <v/>
      </c>
      <c r="E142" s="67" t="str">
        <f>IFERROR(IF(VLOOKUP($A142,'Annex 2 EHV charges'!$A:$O,8,FALSE)=0,"",VLOOKUP($A142,'Annex 2 EHV charges'!$A:$O,8,FALSE)),"")</f>
        <v/>
      </c>
      <c r="F142" s="68" t="str">
        <f>IFERROR(IF(VLOOKUP($A142,'Annex 2 EHV charges'!$A:$O,9,FALSE)=0,"",VLOOKUP($A142,'Annex 2 EHV charges'!$A:$O,9,FALSE)),"")</f>
        <v/>
      </c>
      <c r="G142" s="69" t="str">
        <f>IFERROR(IF(VLOOKUP($A142,'Annex 2 EHV charges'!$A:$O,10,FALSE)=0,"",VLOOKUP($A142,'Annex 2 EHV charges'!$A:$O,10,FALSE)),"")</f>
        <v/>
      </c>
      <c r="H142" s="69" t="str">
        <f>IFERROR(IF(VLOOKUP($A142,'Annex 2 EHV charges'!$A:$O,11,FALSE)=0,"",VLOOKUP($A142,'Annex 2 EHV charges'!$A:$O,11,FALSE)),"")</f>
        <v/>
      </c>
    </row>
    <row r="143" spans="1:8" x14ac:dyDescent="0.2">
      <c r="A143" s="65" t="str">
        <f t="array" ref="A143">IFERROR(INDEX('Annex 2 EHV charges'!$A$11:$A$11, MATCH(0, IF(ISBLANK('Annex 2 EHV charges'!$A$11:$A$11),1, COUNTIF(A$4:$A142, 'Annex 2 EHV charges'!$A$11:$A$11)), 0)),"")</f>
        <v/>
      </c>
      <c r="B143" s="65" t="str">
        <f>IF($A143="","",VLOOKUP($A143,'Annex 2 EHV charges'!$A:$O,2,0))</f>
        <v/>
      </c>
      <c r="C143" s="66" t="str">
        <f>IF($A143="","",VLOOKUP($A143,'Annex 2 EHV charges'!$A:$O,3,0))</f>
        <v/>
      </c>
      <c r="D143" s="65" t="str">
        <f>IF($A143="","",VLOOKUP($A143,'Annex 2 EHV charges'!$A:$O,7,0))</f>
        <v/>
      </c>
      <c r="E143" s="67" t="str">
        <f>IFERROR(IF(VLOOKUP($A143,'Annex 2 EHV charges'!$A:$O,8,FALSE)=0,"",VLOOKUP($A143,'Annex 2 EHV charges'!$A:$O,8,FALSE)),"")</f>
        <v/>
      </c>
      <c r="F143" s="68" t="str">
        <f>IFERROR(IF(VLOOKUP($A143,'Annex 2 EHV charges'!$A:$O,9,FALSE)=0,"",VLOOKUP($A143,'Annex 2 EHV charges'!$A:$O,9,FALSE)),"")</f>
        <v/>
      </c>
      <c r="G143" s="69" t="str">
        <f>IFERROR(IF(VLOOKUP($A143,'Annex 2 EHV charges'!$A:$O,10,FALSE)=0,"",VLOOKUP($A143,'Annex 2 EHV charges'!$A:$O,10,FALSE)),"")</f>
        <v/>
      </c>
      <c r="H143" s="69" t="str">
        <f>IFERROR(IF(VLOOKUP($A143,'Annex 2 EHV charges'!$A:$O,11,FALSE)=0,"",VLOOKUP($A143,'Annex 2 EHV charges'!$A:$O,11,FALSE)),"")</f>
        <v/>
      </c>
    </row>
    <row r="144" spans="1:8" x14ac:dyDescent="0.2">
      <c r="A144" s="65" t="str">
        <f t="array" ref="A144">IFERROR(INDEX('Annex 2 EHV charges'!$A$11:$A$11, MATCH(0, IF(ISBLANK('Annex 2 EHV charges'!$A$11:$A$11),1, COUNTIF(A$4:$A143, 'Annex 2 EHV charges'!$A$11:$A$11)), 0)),"")</f>
        <v/>
      </c>
      <c r="B144" s="65" t="str">
        <f>IF($A144="","",VLOOKUP($A144,'Annex 2 EHV charges'!$A:$O,2,0))</f>
        <v/>
      </c>
      <c r="C144" s="66" t="str">
        <f>IF($A144="","",VLOOKUP($A144,'Annex 2 EHV charges'!$A:$O,3,0))</f>
        <v/>
      </c>
      <c r="D144" s="65" t="str">
        <f>IF($A144="","",VLOOKUP($A144,'Annex 2 EHV charges'!$A:$O,7,0))</f>
        <v/>
      </c>
      <c r="E144" s="67" t="str">
        <f>IFERROR(IF(VLOOKUP($A144,'Annex 2 EHV charges'!$A:$O,8,FALSE)=0,"",VLOOKUP($A144,'Annex 2 EHV charges'!$A:$O,8,FALSE)),"")</f>
        <v/>
      </c>
      <c r="F144" s="68" t="str">
        <f>IFERROR(IF(VLOOKUP($A144,'Annex 2 EHV charges'!$A:$O,9,FALSE)=0,"",VLOOKUP($A144,'Annex 2 EHV charges'!$A:$O,9,FALSE)),"")</f>
        <v/>
      </c>
      <c r="G144" s="69" t="str">
        <f>IFERROR(IF(VLOOKUP($A144,'Annex 2 EHV charges'!$A:$O,10,FALSE)=0,"",VLOOKUP($A144,'Annex 2 EHV charges'!$A:$O,10,FALSE)),"")</f>
        <v/>
      </c>
      <c r="H144" s="69" t="str">
        <f>IFERROR(IF(VLOOKUP($A144,'Annex 2 EHV charges'!$A:$O,11,FALSE)=0,"",VLOOKUP($A144,'Annex 2 EHV charges'!$A:$O,11,FALSE)),"")</f>
        <v/>
      </c>
    </row>
    <row r="145" spans="1:8" x14ac:dyDescent="0.2">
      <c r="A145" s="65" t="str">
        <f t="array" ref="A145">IFERROR(INDEX('Annex 2 EHV charges'!$A$11:$A$11, MATCH(0, IF(ISBLANK('Annex 2 EHV charges'!$A$11:$A$11),1, COUNTIF(A$4:$A144, 'Annex 2 EHV charges'!$A$11:$A$11)), 0)),"")</f>
        <v/>
      </c>
      <c r="B145" s="65" t="str">
        <f>IF($A145="","",VLOOKUP($A145,'Annex 2 EHV charges'!$A:$O,2,0))</f>
        <v/>
      </c>
      <c r="C145" s="66" t="str">
        <f>IF($A145="","",VLOOKUP($A145,'Annex 2 EHV charges'!$A:$O,3,0))</f>
        <v/>
      </c>
      <c r="D145" s="65" t="str">
        <f>IF($A145="","",VLOOKUP($A145,'Annex 2 EHV charges'!$A:$O,7,0))</f>
        <v/>
      </c>
      <c r="E145" s="67" t="str">
        <f>IFERROR(IF(VLOOKUP($A145,'Annex 2 EHV charges'!$A:$O,8,FALSE)=0,"",VLOOKUP($A145,'Annex 2 EHV charges'!$A:$O,8,FALSE)),"")</f>
        <v/>
      </c>
      <c r="F145" s="68" t="str">
        <f>IFERROR(IF(VLOOKUP($A145,'Annex 2 EHV charges'!$A:$O,9,FALSE)=0,"",VLOOKUP($A145,'Annex 2 EHV charges'!$A:$O,9,FALSE)),"")</f>
        <v/>
      </c>
      <c r="G145" s="69" t="str">
        <f>IFERROR(IF(VLOOKUP($A145,'Annex 2 EHV charges'!$A:$O,10,FALSE)=0,"",VLOOKUP($A145,'Annex 2 EHV charges'!$A:$O,10,FALSE)),"")</f>
        <v/>
      </c>
      <c r="H145" s="69" t="str">
        <f>IFERROR(IF(VLOOKUP($A145,'Annex 2 EHV charges'!$A:$O,11,FALSE)=0,"",VLOOKUP($A145,'Annex 2 EHV charges'!$A:$O,11,FALSE)),"")</f>
        <v/>
      </c>
    </row>
    <row r="146" spans="1:8" x14ac:dyDescent="0.2">
      <c r="A146" s="65" t="str">
        <f t="array" ref="A146">IFERROR(INDEX('Annex 2 EHV charges'!$A$11:$A$11, MATCH(0, IF(ISBLANK('Annex 2 EHV charges'!$A$11:$A$11),1, COUNTIF(A$4:$A145, 'Annex 2 EHV charges'!$A$11:$A$11)), 0)),"")</f>
        <v/>
      </c>
      <c r="B146" s="65" t="str">
        <f>IF($A146="","",VLOOKUP($A146,'Annex 2 EHV charges'!$A:$O,2,0))</f>
        <v/>
      </c>
      <c r="C146" s="66" t="str">
        <f>IF($A146="","",VLOOKUP($A146,'Annex 2 EHV charges'!$A:$O,3,0))</f>
        <v/>
      </c>
      <c r="D146" s="65" t="str">
        <f>IF($A146="","",VLOOKUP($A146,'Annex 2 EHV charges'!$A:$O,7,0))</f>
        <v/>
      </c>
      <c r="E146" s="67" t="str">
        <f>IFERROR(IF(VLOOKUP($A146,'Annex 2 EHV charges'!$A:$O,8,FALSE)=0,"",VLOOKUP($A146,'Annex 2 EHV charges'!$A:$O,8,FALSE)),"")</f>
        <v/>
      </c>
      <c r="F146" s="68" t="str">
        <f>IFERROR(IF(VLOOKUP($A146,'Annex 2 EHV charges'!$A:$O,9,FALSE)=0,"",VLOOKUP($A146,'Annex 2 EHV charges'!$A:$O,9,FALSE)),"")</f>
        <v/>
      </c>
      <c r="G146" s="69" t="str">
        <f>IFERROR(IF(VLOOKUP($A146,'Annex 2 EHV charges'!$A:$O,10,FALSE)=0,"",VLOOKUP($A146,'Annex 2 EHV charges'!$A:$O,10,FALSE)),"")</f>
        <v/>
      </c>
      <c r="H146" s="69" t="str">
        <f>IFERROR(IF(VLOOKUP($A146,'Annex 2 EHV charges'!$A:$O,11,FALSE)=0,"",VLOOKUP($A146,'Annex 2 EHV charges'!$A:$O,11,FALSE)),"")</f>
        <v/>
      </c>
    </row>
    <row r="147" spans="1:8" x14ac:dyDescent="0.2">
      <c r="A147" s="65" t="str">
        <f t="array" ref="A147">IFERROR(INDEX('Annex 2 EHV charges'!$A$11:$A$11, MATCH(0, IF(ISBLANK('Annex 2 EHV charges'!$A$11:$A$11),1, COUNTIF(A$4:$A146, 'Annex 2 EHV charges'!$A$11:$A$11)), 0)),"")</f>
        <v/>
      </c>
      <c r="B147" s="65" t="str">
        <f>IF($A147="","",VLOOKUP($A147,'Annex 2 EHV charges'!$A:$O,2,0))</f>
        <v/>
      </c>
      <c r="C147" s="66" t="str">
        <f>IF($A147="","",VLOOKUP($A147,'Annex 2 EHV charges'!$A:$O,3,0))</f>
        <v/>
      </c>
      <c r="D147" s="65" t="str">
        <f>IF($A147="","",VLOOKUP($A147,'Annex 2 EHV charges'!$A:$O,7,0))</f>
        <v/>
      </c>
      <c r="E147" s="67" t="str">
        <f>IFERROR(IF(VLOOKUP($A147,'Annex 2 EHV charges'!$A:$O,8,FALSE)=0,"",VLOOKUP($A147,'Annex 2 EHV charges'!$A:$O,8,FALSE)),"")</f>
        <v/>
      </c>
      <c r="F147" s="68" t="str">
        <f>IFERROR(IF(VLOOKUP($A147,'Annex 2 EHV charges'!$A:$O,9,FALSE)=0,"",VLOOKUP($A147,'Annex 2 EHV charges'!$A:$O,9,FALSE)),"")</f>
        <v/>
      </c>
      <c r="G147" s="69" t="str">
        <f>IFERROR(IF(VLOOKUP($A147,'Annex 2 EHV charges'!$A:$O,10,FALSE)=0,"",VLOOKUP($A147,'Annex 2 EHV charges'!$A:$O,10,FALSE)),"")</f>
        <v/>
      </c>
      <c r="H147" s="69" t="str">
        <f>IFERROR(IF(VLOOKUP($A147,'Annex 2 EHV charges'!$A:$O,11,FALSE)=0,"",VLOOKUP($A147,'Annex 2 EHV charges'!$A:$O,11,FALSE)),"")</f>
        <v/>
      </c>
    </row>
    <row r="148" spans="1:8" x14ac:dyDescent="0.2">
      <c r="A148" s="65" t="str">
        <f t="array" ref="A148">IFERROR(INDEX('Annex 2 EHV charges'!$A$11:$A$11, MATCH(0, IF(ISBLANK('Annex 2 EHV charges'!$A$11:$A$11),1, COUNTIF(A$4:$A147, 'Annex 2 EHV charges'!$A$11:$A$11)), 0)),"")</f>
        <v/>
      </c>
      <c r="B148" s="65" t="str">
        <f>IF($A148="","",VLOOKUP($A148,'Annex 2 EHV charges'!$A:$O,2,0))</f>
        <v/>
      </c>
      <c r="C148" s="66" t="str">
        <f>IF($A148="","",VLOOKUP($A148,'Annex 2 EHV charges'!$A:$O,3,0))</f>
        <v/>
      </c>
      <c r="D148" s="65" t="str">
        <f>IF($A148="","",VLOOKUP($A148,'Annex 2 EHV charges'!$A:$O,7,0))</f>
        <v/>
      </c>
      <c r="E148" s="67" t="str">
        <f>IFERROR(IF(VLOOKUP($A148,'Annex 2 EHV charges'!$A:$O,8,FALSE)=0,"",VLOOKUP($A148,'Annex 2 EHV charges'!$A:$O,8,FALSE)),"")</f>
        <v/>
      </c>
      <c r="F148" s="68" t="str">
        <f>IFERROR(IF(VLOOKUP($A148,'Annex 2 EHV charges'!$A:$O,9,FALSE)=0,"",VLOOKUP($A148,'Annex 2 EHV charges'!$A:$O,9,FALSE)),"")</f>
        <v/>
      </c>
      <c r="G148" s="69" t="str">
        <f>IFERROR(IF(VLOOKUP($A148,'Annex 2 EHV charges'!$A:$O,10,FALSE)=0,"",VLOOKUP($A148,'Annex 2 EHV charges'!$A:$O,10,FALSE)),"")</f>
        <v/>
      </c>
      <c r="H148" s="69" t="str">
        <f>IFERROR(IF(VLOOKUP($A148,'Annex 2 EHV charges'!$A:$O,11,FALSE)=0,"",VLOOKUP($A148,'Annex 2 EHV charges'!$A:$O,11,FALSE)),"")</f>
        <v/>
      </c>
    </row>
    <row r="149" spans="1:8" x14ac:dyDescent="0.2">
      <c r="A149" s="65" t="str">
        <f t="array" ref="A149">IFERROR(INDEX('Annex 2 EHV charges'!$A$11:$A$11, MATCH(0, IF(ISBLANK('Annex 2 EHV charges'!$A$11:$A$11),1, COUNTIF(A$4:$A148, 'Annex 2 EHV charges'!$A$11:$A$11)), 0)),"")</f>
        <v/>
      </c>
      <c r="B149" s="65" t="str">
        <f>IF($A149="","",VLOOKUP($A149,'Annex 2 EHV charges'!$A:$O,2,0))</f>
        <v/>
      </c>
      <c r="C149" s="66" t="str">
        <f>IF($A149="","",VLOOKUP($A149,'Annex 2 EHV charges'!$A:$O,3,0))</f>
        <v/>
      </c>
      <c r="D149" s="65" t="str">
        <f>IF($A149="","",VLOOKUP($A149,'Annex 2 EHV charges'!$A:$O,7,0))</f>
        <v/>
      </c>
      <c r="E149" s="67" t="str">
        <f>IFERROR(IF(VLOOKUP($A149,'Annex 2 EHV charges'!$A:$O,8,FALSE)=0,"",VLOOKUP($A149,'Annex 2 EHV charges'!$A:$O,8,FALSE)),"")</f>
        <v/>
      </c>
      <c r="F149" s="68" t="str">
        <f>IFERROR(IF(VLOOKUP($A149,'Annex 2 EHV charges'!$A:$O,9,FALSE)=0,"",VLOOKUP($A149,'Annex 2 EHV charges'!$A:$O,9,FALSE)),"")</f>
        <v/>
      </c>
      <c r="G149" s="69" t="str">
        <f>IFERROR(IF(VLOOKUP($A149,'Annex 2 EHV charges'!$A:$O,10,FALSE)=0,"",VLOOKUP($A149,'Annex 2 EHV charges'!$A:$O,10,FALSE)),"")</f>
        <v/>
      </c>
      <c r="H149" s="69" t="str">
        <f>IFERROR(IF(VLOOKUP($A149,'Annex 2 EHV charges'!$A:$O,11,FALSE)=0,"",VLOOKUP($A149,'Annex 2 EHV charges'!$A:$O,11,FALSE)),"")</f>
        <v/>
      </c>
    </row>
    <row r="150" spans="1:8" x14ac:dyDescent="0.2">
      <c r="A150" s="65" t="str">
        <f t="array" ref="A150">IFERROR(INDEX('Annex 2 EHV charges'!$A$11:$A$11, MATCH(0, IF(ISBLANK('Annex 2 EHV charges'!$A$11:$A$11),1, COUNTIF(A$4:$A149, 'Annex 2 EHV charges'!$A$11:$A$11)), 0)),"")</f>
        <v/>
      </c>
      <c r="B150" s="65" t="str">
        <f>IF($A150="","",VLOOKUP($A150,'Annex 2 EHV charges'!$A:$O,2,0))</f>
        <v/>
      </c>
      <c r="C150" s="66" t="str">
        <f>IF($A150="","",VLOOKUP($A150,'Annex 2 EHV charges'!$A:$O,3,0))</f>
        <v/>
      </c>
      <c r="D150" s="65" t="str">
        <f>IF($A150="","",VLOOKUP($A150,'Annex 2 EHV charges'!$A:$O,7,0))</f>
        <v/>
      </c>
      <c r="E150" s="67" t="str">
        <f>IFERROR(IF(VLOOKUP($A150,'Annex 2 EHV charges'!$A:$O,8,FALSE)=0,"",VLOOKUP($A150,'Annex 2 EHV charges'!$A:$O,8,FALSE)),"")</f>
        <v/>
      </c>
      <c r="F150" s="68" t="str">
        <f>IFERROR(IF(VLOOKUP($A150,'Annex 2 EHV charges'!$A:$O,9,FALSE)=0,"",VLOOKUP($A150,'Annex 2 EHV charges'!$A:$O,9,FALSE)),"")</f>
        <v/>
      </c>
      <c r="G150" s="69" t="str">
        <f>IFERROR(IF(VLOOKUP($A150,'Annex 2 EHV charges'!$A:$O,10,FALSE)=0,"",VLOOKUP($A150,'Annex 2 EHV charges'!$A:$O,10,FALSE)),"")</f>
        <v/>
      </c>
      <c r="H150" s="69" t="str">
        <f>IFERROR(IF(VLOOKUP($A150,'Annex 2 EHV charges'!$A:$O,11,FALSE)=0,"",VLOOKUP($A150,'Annex 2 EHV charges'!$A:$O,11,FALSE)),"")</f>
        <v/>
      </c>
    </row>
    <row r="151" spans="1:8" x14ac:dyDescent="0.2">
      <c r="A151" s="65" t="str">
        <f t="array" ref="A151">IFERROR(INDEX('Annex 2 EHV charges'!$A$11:$A$11, MATCH(0, IF(ISBLANK('Annex 2 EHV charges'!$A$11:$A$11),1, COUNTIF(A$4:$A150, 'Annex 2 EHV charges'!$A$11:$A$11)), 0)),"")</f>
        <v/>
      </c>
      <c r="B151" s="65" t="str">
        <f>IF($A151="","",VLOOKUP($A151,'Annex 2 EHV charges'!$A:$O,2,0))</f>
        <v/>
      </c>
      <c r="C151" s="66" t="str">
        <f>IF($A151="","",VLOOKUP($A151,'Annex 2 EHV charges'!$A:$O,3,0))</f>
        <v/>
      </c>
      <c r="D151" s="65" t="str">
        <f>IF($A151="","",VLOOKUP($A151,'Annex 2 EHV charges'!$A:$O,7,0))</f>
        <v/>
      </c>
      <c r="E151" s="67" t="str">
        <f>IFERROR(IF(VLOOKUP($A151,'Annex 2 EHV charges'!$A:$O,8,FALSE)=0,"",VLOOKUP($A151,'Annex 2 EHV charges'!$A:$O,8,FALSE)),"")</f>
        <v/>
      </c>
      <c r="F151" s="68" t="str">
        <f>IFERROR(IF(VLOOKUP($A151,'Annex 2 EHV charges'!$A:$O,9,FALSE)=0,"",VLOOKUP($A151,'Annex 2 EHV charges'!$A:$O,9,FALSE)),"")</f>
        <v/>
      </c>
      <c r="G151" s="69" t="str">
        <f>IFERROR(IF(VLOOKUP($A151,'Annex 2 EHV charges'!$A:$O,10,FALSE)=0,"",VLOOKUP($A151,'Annex 2 EHV charges'!$A:$O,10,FALSE)),"")</f>
        <v/>
      </c>
      <c r="H151" s="69" t="str">
        <f>IFERROR(IF(VLOOKUP($A151,'Annex 2 EHV charges'!$A:$O,11,FALSE)=0,"",VLOOKUP($A151,'Annex 2 EHV charges'!$A:$O,11,FALSE)),"")</f>
        <v/>
      </c>
    </row>
    <row r="152" spans="1:8" x14ac:dyDescent="0.2">
      <c r="A152" s="65" t="str">
        <f t="array" ref="A152">IFERROR(INDEX('Annex 2 EHV charges'!$A$11:$A$11, MATCH(0, IF(ISBLANK('Annex 2 EHV charges'!$A$11:$A$11),1, COUNTIF(A$4:$A151, 'Annex 2 EHV charges'!$A$11:$A$11)), 0)),"")</f>
        <v/>
      </c>
      <c r="B152" s="65" t="str">
        <f>IF($A152="","",VLOOKUP($A152,'Annex 2 EHV charges'!$A:$O,2,0))</f>
        <v/>
      </c>
      <c r="C152" s="66" t="str">
        <f>IF($A152="","",VLOOKUP($A152,'Annex 2 EHV charges'!$A:$O,3,0))</f>
        <v/>
      </c>
      <c r="D152" s="65" t="str">
        <f>IF($A152="","",VLOOKUP($A152,'Annex 2 EHV charges'!$A:$O,7,0))</f>
        <v/>
      </c>
      <c r="E152" s="67" t="str">
        <f>IFERROR(IF(VLOOKUP($A152,'Annex 2 EHV charges'!$A:$O,8,FALSE)=0,"",VLOOKUP($A152,'Annex 2 EHV charges'!$A:$O,8,FALSE)),"")</f>
        <v/>
      </c>
      <c r="F152" s="68" t="str">
        <f>IFERROR(IF(VLOOKUP($A152,'Annex 2 EHV charges'!$A:$O,9,FALSE)=0,"",VLOOKUP($A152,'Annex 2 EHV charges'!$A:$O,9,FALSE)),"")</f>
        <v/>
      </c>
      <c r="G152" s="69" t="str">
        <f>IFERROR(IF(VLOOKUP($A152,'Annex 2 EHV charges'!$A:$O,10,FALSE)=0,"",VLOOKUP($A152,'Annex 2 EHV charges'!$A:$O,10,FALSE)),"")</f>
        <v/>
      </c>
      <c r="H152" s="69" t="str">
        <f>IFERROR(IF(VLOOKUP($A152,'Annex 2 EHV charges'!$A:$O,11,FALSE)=0,"",VLOOKUP($A152,'Annex 2 EHV charges'!$A:$O,11,FALSE)),"")</f>
        <v/>
      </c>
    </row>
    <row r="153" spans="1:8" x14ac:dyDescent="0.2">
      <c r="A153" s="65" t="str">
        <f t="array" ref="A153">IFERROR(INDEX('Annex 2 EHV charges'!$A$11:$A$11, MATCH(0, IF(ISBLANK('Annex 2 EHV charges'!$A$11:$A$11),1, COUNTIF(A$4:$A152, 'Annex 2 EHV charges'!$A$11:$A$11)), 0)),"")</f>
        <v/>
      </c>
      <c r="B153" s="65" t="str">
        <f>IF($A153="","",VLOOKUP($A153,'Annex 2 EHV charges'!$A:$O,2,0))</f>
        <v/>
      </c>
      <c r="C153" s="66" t="str">
        <f>IF($A153="","",VLOOKUP($A153,'Annex 2 EHV charges'!$A:$O,3,0))</f>
        <v/>
      </c>
      <c r="D153" s="65" t="str">
        <f>IF($A153="","",VLOOKUP($A153,'Annex 2 EHV charges'!$A:$O,7,0))</f>
        <v/>
      </c>
      <c r="E153" s="67" t="str">
        <f>IFERROR(IF(VLOOKUP($A153,'Annex 2 EHV charges'!$A:$O,8,FALSE)=0,"",VLOOKUP($A153,'Annex 2 EHV charges'!$A:$O,8,FALSE)),"")</f>
        <v/>
      </c>
      <c r="F153" s="68" t="str">
        <f>IFERROR(IF(VLOOKUP($A153,'Annex 2 EHV charges'!$A:$O,9,FALSE)=0,"",VLOOKUP($A153,'Annex 2 EHV charges'!$A:$O,9,FALSE)),"")</f>
        <v/>
      </c>
      <c r="G153" s="69" t="str">
        <f>IFERROR(IF(VLOOKUP($A153,'Annex 2 EHV charges'!$A:$O,10,FALSE)=0,"",VLOOKUP($A153,'Annex 2 EHV charges'!$A:$O,10,FALSE)),"")</f>
        <v/>
      </c>
      <c r="H153" s="69" t="str">
        <f>IFERROR(IF(VLOOKUP($A153,'Annex 2 EHV charges'!$A:$O,11,FALSE)=0,"",VLOOKUP($A153,'Annex 2 EHV charges'!$A:$O,11,FALSE)),"")</f>
        <v/>
      </c>
    </row>
    <row r="154" spans="1:8" x14ac:dyDescent="0.2">
      <c r="A154" s="65" t="str">
        <f t="array" ref="A154">IFERROR(INDEX('Annex 2 EHV charges'!$A$11:$A$11, MATCH(0, IF(ISBLANK('Annex 2 EHV charges'!$A$11:$A$11),1, COUNTIF(A$4:$A153, 'Annex 2 EHV charges'!$A$11:$A$11)), 0)),"")</f>
        <v/>
      </c>
      <c r="B154" s="65" t="str">
        <f>IF($A154="","",VLOOKUP($A154,'Annex 2 EHV charges'!$A:$O,2,0))</f>
        <v/>
      </c>
      <c r="C154" s="66" t="str">
        <f>IF($A154="","",VLOOKUP($A154,'Annex 2 EHV charges'!$A:$O,3,0))</f>
        <v/>
      </c>
      <c r="D154" s="65" t="str">
        <f>IF($A154="","",VLOOKUP($A154,'Annex 2 EHV charges'!$A:$O,7,0))</f>
        <v/>
      </c>
      <c r="E154" s="67" t="str">
        <f>IFERROR(IF(VLOOKUP($A154,'Annex 2 EHV charges'!$A:$O,8,FALSE)=0,"",VLOOKUP($A154,'Annex 2 EHV charges'!$A:$O,8,FALSE)),"")</f>
        <v/>
      </c>
      <c r="F154" s="68" t="str">
        <f>IFERROR(IF(VLOOKUP($A154,'Annex 2 EHV charges'!$A:$O,9,FALSE)=0,"",VLOOKUP($A154,'Annex 2 EHV charges'!$A:$O,9,FALSE)),"")</f>
        <v/>
      </c>
      <c r="G154" s="69" t="str">
        <f>IFERROR(IF(VLOOKUP($A154,'Annex 2 EHV charges'!$A:$O,10,FALSE)=0,"",VLOOKUP($A154,'Annex 2 EHV charges'!$A:$O,10,FALSE)),"")</f>
        <v/>
      </c>
      <c r="H154" s="69" t="str">
        <f>IFERROR(IF(VLOOKUP($A154,'Annex 2 EHV charges'!$A:$O,11,FALSE)=0,"",VLOOKUP($A154,'Annex 2 EHV charges'!$A:$O,11,FALSE)),"")</f>
        <v/>
      </c>
    </row>
    <row r="155" spans="1:8" x14ac:dyDescent="0.2">
      <c r="A155" s="65" t="str">
        <f t="array" ref="A155">IFERROR(INDEX('Annex 2 EHV charges'!$A$11:$A$11, MATCH(0, IF(ISBLANK('Annex 2 EHV charges'!$A$11:$A$11),1, COUNTIF(A$4:$A154, 'Annex 2 EHV charges'!$A$11:$A$11)), 0)),"")</f>
        <v/>
      </c>
      <c r="B155" s="65" t="str">
        <f>IF($A155="","",VLOOKUP($A155,'Annex 2 EHV charges'!$A:$O,2,0))</f>
        <v/>
      </c>
      <c r="C155" s="66" t="str">
        <f>IF($A155="","",VLOOKUP($A155,'Annex 2 EHV charges'!$A:$O,3,0))</f>
        <v/>
      </c>
      <c r="D155" s="65" t="str">
        <f>IF($A155="","",VLOOKUP($A155,'Annex 2 EHV charges'!$A:$O,7,0))</f>
        <v/>
      </c>
      <c r="E155" s="67" t="str">
        <f>IFERROR(IF(VLOOKUP($A155,'Annex 2 EHV charges'!$A:$O,8,FALSE)=0,"",VLOOKUP($A155,'Annex 2 EHV charges'!$A:$O,8,FALSE)),"")</f>
        <v/>
      </c>
      <c r="F155" s="68" t="str">
        <f>IFERROR(IF(VLOOKUP($A155,'Annex 2 EHV charges'!$A:$O,9,FALSE)=0,"",VLOOKUP($A155,'Annex 2 EHV charges'!$A:$O,9,FALSE)),"")</f>
        <v/>
      </c>
      <c r="G155" s="69" t="str">
        <f>IFERROR(IF(VLOOKUP($A155,'Annex 2 EHV charges'!$A:$O,10,FALSE)=0,"",VLOOKUP($A155,'Annex 2 EHV charges'!$A:$O,10,FALSE)),"")</f>
        <v/>
      </c>
      <c r="H155" s="69" t="str">
        <f>IFERROR(IF(VLOOKUP($A155,'Annex 2 EHV charges'!$A:$O,11,FALSE)=0,"",VLOOKUP($A155,'Annex 2 EHV charges'!$A:$O,11,FALSE)),"")</f>
        <v/>
      </c>
    </row>
    <row r="156" spans="1:8" x14ac:dyDescent="0.2">
      <c r="A156" s="65" t="str">
        <f t="array" ref="A156">IFERROR(INDEX('Annex 2 EHV charges'!$A$11:$A$11, MATCH(0, IF(ISBLANK('Annex 2 EHV charges'!$A$11:$A$11),1, COUNTIF(A$4:$A155, 'Annex 2 EHV charges'!$A$11:$A$11)), 0)),"")</f>
        <v/>
      </c>
      <c r="B156" s="65" t="str">
        <f>IF($A156="","",VLOOKUP($A156,'Annex 2 EHV charges'!$A:$O,2,0))</f>
        <v/>
      </c>
      <c r="C156" s="66" t="str">
        <f>IF($A156="","",VLOOKUP($A156,'Annex 2 EHV charges'!$A:$O,3,0))</f>
        <v/>
      </c>
      <c r="D156" s="65" t="str">
        <f>IF($A156="","",VLOOKUP($A156,'Annex 2 EHV charges'!$A:$O,7,0))</f>
        <v/>
      </c>
      <c r="E156" s="67" t="str">
        <f>IFERROR(IF(VLOOKUP($A156,'Annex 2 EHV charges'!$A:$O,8,FALSE)=0,"",VLOOKUP($A156,'Annex 2 EHV charges'!$A:$O,8,FALSE)),"")</f>
        <v/>
      </c>
      <c r="F156" s="68" t="str">
        <f>IFERROR(IF(VLOOKUP($A156,'Annex 2 EHV charges'!$A:$O,9,FALSE)=0,"",VLOOKUP($A156,'Annex 2 EHV charges'!$A:$O,9,FALSE)),"")</f>
        <v/>
      </c>
      <c r="G156" s="69" t="str">
        <f>IFERROR(IF(VLOOKUP($A156,'Annex 2 EHV charges'!$A:$O,10,FALSE)=0,"",VLOOKUP($A156,'Annex 2 EHV charges'!$A:$O,10,FALSE)),"")</f>
        <v/>
      </c>
      <c r="H156" s="69" t="str">
        <f>IFERROR(IF(VLOOKUP($A156,'Annex 2 EHV charges'!$A:$O,11,FALSE)=0,"",VLOOKUP($A156,'Annex 2 EHV charges'!$A:$O,11,FALSE)),"")</f>
        <v/>
      </c>
    </row>
    <row r="157" spans="1:8" x14ac:dyDescent="0.2">
      <c r="A157" s="65" t="str">
        <f t="array" ref="A157">IFERROR(INDEX('Annex 2 EHV charges'!$A$11:$A$11, MATCH(0, IF(ISBLANK('Annex 2 EHV charges'!$A$11:$A$11),1, COUNTIF(A$4:$A156, 'Annex 2 EHV charges'!$A$11:$A$11)), 0)),"")</f>
        <v/>
      </c>
      <c r="B157" s="65" t="str">
        <f>IF($A157="","",VLOOKUP($A157,'Annex 2 EHV charges'!$A:$O,2,0))</f>
        <v/>
      </c>
      <c r="C157" s="66" t="str">
        <f>IF($A157="","",VLOOKUP($A157,'Annex 2 EHV charges'!$A:$O,3,0))</f>
        <v/>
      </c>
      <c r="D157" s="65" t="str">
        <f>IF($A157="","",VLOOKUP($A157,'Annex 2 EHV charges'!$A:$O,7,0))</f>
        <v/>
      </c>
      <c r="E157" s="67" t="str">
        <f>IFERROR(IF(VLOOKUP($A157,'Annex 2 EHV charges'!$A:$O,8,FALSE)=0,"",VLOOKUP($A157,'Annex 2 EHV charges'!$A:$O,8,FALSE)),"")</f>
        <v/>
      </c>
      <c r="F157" s="68" t="str">
        <f>IFERROR(IF(VLOOKUP($A157,'Annex 2 EHV charges'!$A:$O,9,FALSE)=0,"",VLOOKUP($A157,'Annex 2 EHV charges'!$A:$O,9,FALSE)),"")</f>
        <v/>
      </c>
      <c r="G157" s="69" t="str">
        <f>IFERROR(IF(VLOOKUP($A157,'Annex 2 EHV charges'!$A:$O,10,FALSE)=0,"",VLOOKUP($A157,'Annex 2 EHV charges'!$A:$O,10,FALSE)),"")</f>
        <v/>
      </c>
      <c r="H157" s="69" t="str">
        <f>IFERROR(IF(VLOOKUP($A157,'Annex 2 EHV charges'!$A:$O,11,FALSE)=0,"",VLOOKUP($A157,'Annex 2 EHV charges'!$A:$O,11,FALSE)),"")</f>
        <v/>
      </c>
    </row>
    <row r="158" spans="1:8" x14ac:dyDescent="0.2">
      <c r="A158" s="65" t="str">
        <f t="array" ref="A158">IFERROR(INDEX('Annex 2 EHV charges'!$A$11:$A$11, MATCH(0, IF(ISBLANK('Annex 2 EHV charges'!$A$11:$A$11),1, COUNTIF(A$4:$A157, 'Annex 2 EHV charges'!$A$11:$A$11)), 0)),"")</f>
        <v/>
      </c>
      <c r="B158" s="65" t="str">
        <f>IF($A158="","",VLOOKUP($A158,'Annex 2 EHV charges'!$A:$O,2,0))</f>
        <v/>
      </c>
      <c r="C158" s="66" t="str">
        <f>IF($A158="","",VLOOKUP($A158,'Annex 2 EHV charges'!$A:$O,3,0))</f>
        <v/>
      </c>
      <c r="D158" s="65" t="str">
        <f>IF($A158="","",VLOOKUP($A158,'Annex 2 EHV charges'!$A:$O,7,0))</f>
        <v/>
      </c>
      <c r="E158" s="67" t="str">
        <f>IFERROR(IF(VLOOKUP($A158,'Annex 2 EHV charges'!$A:$O,8,FALSE)=0,"",VLOOKUP($A158,'Annex 2 EHV charges'!$A:$O,8,FALSE)),"")</f>
        <v/>
      </c>
      <c r="F158" s="68" t="str">
        <f>IFERROR(IF(VLOOKUP($A158,'Annex 2 EHV charges'!$A:$O,9,FALSE)=0,"",VLOOKUP($A158,'Annex 2 EHV charges'!$A:$O,9,FALSE)),"")</f>
        <v/>
      </c>
      <c r="G158" s="69" t="str">
        <f>IFERROR(IF(VLOOKUP($A158,'Annex 2 EHV charges'!$A:$O,10,FALSE)=0,"",VLOOKUP($A158,'Annex 2 EHV charges'!$A:$O,10,FALSE)),"")</f>
        <v/>
      </c>
      <c r="H158" s="69" t="str">
        <f>IFERROR(IF(VLOOKUP($A158,'Annex 2 EHV charges'!$A:$O,11,FALSE)=0,"",VLOOKUP($A158,'Annex 2 EHV charges'!$A:$O,11,FALSE)),"")</f>
        <v/>
      </c>
    </row>
    <row r="159" spans="1:8" x14ac:dyDescent="0.2">
      <c r="A159" s="65" t="str">
        <f t="array" ref="A159">IFERROR(INDEX('Annex 2 EHV charges'!$A$11:$A$11, MATCH(0, IF(ISBLANK('Annex 2 EHV charges'!$A$11:$A$11),1, COUNTIF(A$4:$A158, 'Annex 2 EHV charges'!$A$11:$A$11)), 0)),"")</f>
        <v/>
      </c>
      <c r="B159" s="65" t="str">
        <f>IF($A159="","",VLOOKUP($A159,'Annex 2 EHV charges'!$A:$O,2,0))</f>
        <v/>
      </c>
      <c r="C159" s="66" t="str">
        <f>IF($A159="","",VLOOKUP($A159,'Annex 2 EHV charges'!$A:$O,3,0))</f>
        <v/>
      </c>
      <c r="D159" s="65" t="str">
        <f>IF($A159="","",VLOOKUP($A159,'Annex 2 EHV charges'!$A:$O,7,0))</f>
        <v/>
      </c>
      <c r="E159" s="67" t="str">
        <f>IFERROR(IF(VLOOKUP($A159,'Annex 2 EHV charges'!$A:$O,8,FALSE)=0,"",VLOOKUP($A159,'Annex 2 EHV charges'!$A:$O,8,FALSE)),"")</f>
        <v/>
      </c>
      <c r="F159" s="68" t="str">
        <f>IFERROR(IF(VLOOKUP($A159,'Annex 2 EHV charges'!$A:$O,9,FALSE)=0,"",VLOOKUP($A159,'Annex 2 EHV charges'!$A:$O,9,FALSE)),"")</f>
        <v/>
      </c>
      <c r="G159" s="69" t="str">
        <f>IFERROR(IF(VLOOKUP($A159,'Annex 2 EHV charges'!$A:$O,10,FALSE)=0,"",VLOOKUP($A159,'Annex 2 EHV charges'!$A:$O,10,FALSE)),"")</f>
        <v/>
      </c>
      <c r="H159" s="69" t="str">
        <f>IFERROR(IF(VLOOKUP($A159,'Annex 2 EHV charges'!$A:$O,11,FALSE)=0,"",VLOOKUP($A159,'Annex 2 EHV charges'!$A:$O,11,FALSE)),"")</f>
        <v/>
      </c>
    </row>
    <row r="160" spans="1:8" x14ac:dyDescent="0.2">
      <c r="A160" s="65" t="str">
        <f t="array" ref="A160">IFERROR(INDEX('Annex 2 EHV charges'!$A$11:$A$11, MATCH(0, IF(ISBLANK('Annex 2 EHV charges'!$A$11:$A$11),1, COUNTIF(A$4:$A159, 'Annex 2 EHV charges'!$A$11:$A$11)), 0)),"")</f>
        <v/>
      </c>
      <c r="B160" s="65" t="str">
        <f>IF($A160="","",VLOOKUP($A160,'Annex 2 EHV charges'!$A:$O,2,0))</f>
        <v/>
      </c>
      <c r="C160" s="66" t="str">
        <f>IF($A160="","",VLOOKUP($A160,'Annex 2 EHV charges'!$A:$O,3,0))</f>
        <v/>
      </c>
      <c r="D160" s="65" t="str">
        <f>IF($A160="","",VLOOKUP($A160,'Annex 2 EHV charges'!$A:$O,7,0))</f>
        <v/>
      </c>
      <c r="E160" s="67" t="str">
        <f>IFERROR(IF(VLOOKUP($A160,'Annex 2 EHV charges'!$A:$O,8,FALSE)=0,"",VLOOKUP($A160,'Annex 2 EHV charges'!$A:$O,8,FALSE)),"")</f>
        <v/>
      </c>
      <c r="F160" s="68" t="str">
        <f>IFERROR(IF(VLOOKUP($A160,'Annex 2 EHV charges'!$A:$O,9,FALSE)=0,"",VLOOKUP($A160,'Annex 2 EHV charges'!$A:$O,9,FALSE)),"")</f>
        <v/>
      </c>
      <c r="G160" s="69" t="str">
        <f>IFERROR(IF(VLOOKUP($A160,'Annex 2 EHV charges'!$A:$O,10,FALSE)=0,"",VLOOKUP($A160,'Annex 2 EHV charges'!$A:$O,10,FALSE)),"")</f>
        <v/>
      </c>
      <c r="H160" s="69" t="str">
        <f>IFERROR(IF(VLOOKUP($A160,'Annex 2 EHV charges'!$A:$O,11,FALSE)=0,"",VLOOKUP($A160,'Annex 2 EHV charges'!$A:$O,11,FALSE)),"")</f>
        <v/>
      </c>
    </row>
    <row r="161" spans="1:8" x14ac:dyDescent="0.2">
      <c r="A161" s="65" t="str">
        <f t="array" ref="A161">IFERROR(INDEX('Annex 2 EHV charges'!$A$11:$A$11, MATCH(0, IF(ISBLANK('Annex 2 EHV charges'!$A$11:$A$11),1, COUNTIF(A$4:$A160, 'Annex 2 EHV charges'!$A$11:$A$11)), 0)),"")</f>
        <v/>
      </c>
      <c r="B161" s="65" t="str">
        <f>IF($A161="","",VLOOKUP($A161,'Annex 2 EHV charges'!$A:$O,2,0))</f>
        <v/>
      </c>
      <c r="C161" s="66" t="str">
        <f>IF($A161="","",VLOOKUP($A161,'Annex 2 EHV charges'!$A:$O,3,0))</f>
        <v/>
      </c>
      <c r="D161" s="65" t="str">
        <f>IF($A161="","",VLOOKUP($A161,'Annex 2 EHV charges'!$A:$O,7,0))</f>
        <v/>
      </c>
      <c r="E161" s="67" t="str">
        <f>IFERROR(IF(VLOOKUP($A161,'Annex 2 EHV charges'!$A:$O,8,FALSE)=0,"",VLOOKUP($A161,'Annex 2 EHV charges'!$A:$O,8,FALSE)),"")</f>
        <v/>
      </c>
      <c r="F161" s="68" t="str">
        <f>IFERROR(IF(VLOOKUP($A161,'Annex 2 EHV charges'!$A:$O,9,FALSE)=0,"",VLOOKUP($A161,'Annex 2 EHV charges'!$A:$O,9,FALSE)),"")</f>
        <v/>
      </c>
      <c r="G161" s="69" t="str">
        <f>IFERROR(IF(VLOOKUP($A161,'Annex 2 EHV charges'!$A:$O,10,FALSE)=0,"",VLOOKUP($A161,'Annex 2 EHV charges'!$A:$O,10,FALSE)),"")</f>
        <v/>
      </c>
      <c r="H161" s="69" t="str">
        <f>IFERROR(IF(VLOOKUP($A161,'Annex 2 EHV charges'!$A:$O,11,FALSE)=0,"",VLOOKUP($A161,'Annex 2 EHV charges'!$A:$O,11,FALSE)),"")</f>
        <v/>
      </c>
    </row>
    <row r="162" spans="1:8" x14ac:dyDescent="0.2">
      <c r="A162" s="65" t="str">
        <f t="array" ref="A162">IFERROR(INDEX('Annex 2 EHV charges'!$A$11:$A$11, MATCH(0, IF(ISBLANK('Annex 2 EHV charges'!$A$11:$A$11),1, COUNTIF(A$4:$A161, 'Annex 2 EHV charges'!$A$11:$A$11)), 0)),"")</f>
        <v/>
      </c>
      <c r="B162" s="65" t="str">
        <f>IF($A162="","",VLOOKUP($A162,'Annex 2 EHV charges'!$A:$O,2,0))</f>
        <v/>
      </c>
      <c r="C162" s="66" t="str">
        <f>IF($A162="","",VLOOKUP($A162,'Annex 2 EHV charges'!$A:$O,3,0))</f>
        <v/>
      </c>
      <c r="D162" s="65" t="str">
        <f>IF($A162="","",VLOOKUP($A162,'Annex 2 EHV charges'!$A:$O,7,0))</f>
        <v/>
      </c>
      <c r="E162" s="67" t="str">
        <f>IFERROR(IF(VLOOKUP($A162,'Annex 2 EHV charges'!$A:$O,8,FALSE)=0,"",VLOOKUP($A162,'Annex 2 EHV charges'!$A:$O,8,FALSE)),"")</f>
        <v/>
      </c>
      <c r="F162" s="68" t="str">
        <f>IFERROR(IF(VLOOKUP($A162,'Annex 2 EHV charges'!$A:$O,9,FALSE)=0,"",VLOOKUP($A162,'Annex 2 EHV charges'!$A:$O,9,FALSE)),"")</f>
        <v/>
      </c>
      <c r="G162" s="69" t="str">
        <f>IFERROR(IF(VLOOKUP($A162,'Annex 2 EHV charges'!$A:$O,10,FALSE)=0,"",VLOOKUP($A162,'Annex 2 EHV charges'!$A:$O,10,FALSE)),"")</f>
        <v/>
      </c>
      <c r="H162" s="69" t="str">
        <f>IFERROR(IF(VLOOKUP($A162,'Annex 2 EHV charges'!$A:$O,11,FALSE)=0,"",VLOOKUP($A162,'Annex 2 EHV charges'!$A:$O,11,FALSE)),"")</f>
        <v/>
      </c>
    </row>
    <row r="163" spans="1:8" x14ac:dyDescent="0.2">
      <c r="A163" s="65" t="str">
        <f t="array" ref="A163">IFERROR(INDEX('Annex 2 EHV charges'!$A$11:$A$11, MATCH(0, IF(ISBLANK('Annex 2 EHV charges'!$A$11:$A$11),1, COUNTIF(A$4:$A162, 'Annex 2 EHV charges'!$A$11:$A$11)), 0)),"")</f>
        <v/>
      </c>
      <c r="B163" s="65" t="str">
        <f>IF($A163="","",VLOOKUP($A163,'Annex 2 EHV charges'!$A:$O,2,0))</f>
        <v/>
      </c>
      <c r="C163" s="66" t="str">
        <f>IF($A163="","",VLOOKUP($A163,'Annex 2 EHV charges'!$A:$O,3,0))</f>
        <v/>
      </c>
      <c r="D163" s="65" t="str">
        <f>IF($A163="","",VLOOKUP($A163,'Annex 2 EHV charges'!$A:$O,7,0))</f>
        <v/>
      </c>
      <c r="E163" s="67" t="str">
        <f>IFERROR(IF(VLOOKUP($A163,'Annex 2 EHV charges'!$A:$O,8,FALSE)=0,"",VLOOKUP($A163,'Annex 2 EHV charges'!$A:$O,8,FALSE)),"")</f>
        <v/>
      </c>
      <c r="F163" s="68" t="str">
        <f>IFERROR(IF(VLOOKUP($A163,'Annex 2 EHV charges'!$A:$O,9,FALSE)=0,"",VLOOKUP($A163,'Annex 2 EHV charges'!$A:$O,9,FALSE)),"")</f>
        <v/>
      </c>
      <c r="G163" s="69" t="str">
        <f>IFERROR(IF(VLOOKUP($A163,'Annex 2 EHV charges'!$A:$O,10,FALSE)=0,"",VLOOKUP($A163,'Annex 2 EHV charges'!$A:$O,10,FALSE)),"")</f>
        <v/>
      </c>
      <c r="H163" s="69" t="str">
        <f>IFERROR(IF(VLOOKUP($A163,'Annex 2 EHV charges'!$A:$O,11,FALSE)=0,"",VLOOKUP($A163,'Annex 2 EHV charges'!$A:$O,11,FALSE)),"")</f>
        <v/>
      </c>
    </row>
    <row r="164" spans="1:8" x14ac:dyDescent="0.2">
      <c r="A164" s="65" t="str">
        <f t="array" ref="A164">IFERROR(INDEX('Annex 2 EHV charges'!$A$11:$A$11, MATCH(0, IF(ISBLANK('Annex 2 EHV charges'!$A$11:$A$11),1, COUNTIF(A$4:$A163, 'Annex 2 EHV charges'!$A$11:$A$11)), 0)),"")</f>
        <v/>
      </c>
      <c r="B164" s="65" t="str">
        <f>IF($A164="","",VLOOKUP($A164,'Annex 2 EHV charges'!$A:$O,2,0))</f>
        <v/>
      </c>
      <c r="C164" s="66" t="str">
        <f>IF($A164="","",VLOOKUP($A164,'Annex 2 EHV charges'!$A:$O,3,0))</f>
        <v/>
      </c>
      <c r="D164" s="65" t="str">
        <f>IF($A164="","",VLOOKUP($A164,'Annex 2 EHV charges'!$A:$O,7,0))</f>
        <v/>
      </c>
      <c r="E164" s="67" t="str">
        <f>IFERROR(IF(VLOOKUP($A164,'Annex 2 EHV charges'!$A:$O,8,FALSE)=0,"",VLOOKUP($A164,'Annex 2 EHV charges'!$A:$O,8,FALSE)),"")</f>
        <v/>
      </c>
      <c r="F164" s="68" t="str">
        <f>IFERROR(IF(VLOOKUP($A164,'Annex 2 EHV charges'!$A:$O,9,FALSE)=0,"",VLOOKUP($A164,'Annex 2 EHV charges'!$A:$O,9,FALSE)),"")</f>
        <v/>
      </c>
      <c r="G164" s="69" t="str">
        <f>IFERROR(IF(VLOOKUP($A164,'Annex 2 EHV charges'!$A:$O,10,FALSE)=0,"",VLOOKUP($A164,'Annex 2 EHV charges'!$A:$O,10,FALSE)),"")</f>
        <v/>
      </c>
      <c r="H164" s="69" t="str">
        <f>IFERROR(IF(VLOOKUP($A164,'Annex 2 EHV charges'!$A:$O,11,FALSE)=0,"",VLOOKUP($A164,'Annex 2 EHV charges'!$A:$O,11,FALSE)),"")</f>
        <v/>
      </c>
    </row>
    <row r="165" spans="1:8" x14ac:dyDescent="0.2">
      <c r="A165" s="65" t="str">
        <f t="array" ref="A165">IFERROR(INDEX('Annex 2 EHV charges'!$A$11:$A$11, MATCH(0, IF(ISBLANK('Annex 2 EHV charges'!$A$11:$A$11),1, COUNTIF(A$4:$A164, 'Annex 2 EHV charges'!$A$11:$A$11)), 0)),"")</f>
        <v/>
      </c>
      <c r="B165" s="65" t="str">
        <f>IF($A165="","",VLOOKUP($A165,'Annex 2 EHV charges'!$A:$O,2,0))</f>
        <v/>
      </c>
      <c r="C165" s="66" t="str">
        <f>IF($A165="","",VLOOKUP($A165,'Annex 2 EHV charges'!$A:$O,3,0))</f>
        <v/>
      </c>
      <c r="D165" s="65" t="str">
        <f>IF($A165="","",VLOOKUP($A165,'Annex 2 EHV charges'!$A:$O,7,0))</f>
        <v/>
      </c>
      <c r="E165" s="67" t="str">
        <f>IFERROR(IF(VLOOKUP($A165,'Annex 2 EHV charges'!$A:$O,8,FALSE)=0,"",VLOOKUP($A165,'Annex 2 EHV charges'!$A:$O,8,FALSE)),"")</f>
        <v/>
      </c>
      <c r="F165" s="68" t="str">
        <f>IFERROR(IF(VLOOKUP($A165,'Annex 2 EHV charges'!$A:$O,9,FALSE)=0,"",VLOOKUP($A165,'Annex 2 EHV charges'!$A:$O,9,FALSE)),"")</f>
        <v/>
      </c>
      <c r="G165" s="69" t="str">
        <f>IFERROR(IF(VLOOKUP($A165,'Annex 2 EHV charges'!$A:$O,10,FALSE)=0,"",VLOOKUP($A165,'Annex 2 EHV charges'!$A:$O,10,FALSE)),"")</f>
        <v/>
      </c>
      <c r="H165" s="69" t="str">
        <f>IFERROR(IF(VLOOKUP($A165,'Annex 2 EHV charges'!$A:$O,11,FALSE)=0,"",VLOOKUP($A165,'Annex 2 EHV charges'!$A:$O,11,FALSE)),"")</f>
        <v/>
      </c>
    </row>
    <row r="166" spans="1:8" x14ac:dyDescent="0.2">
      <c r="A166" s="65" t="str">
        <f t="array" ref="A166">IFERROR(INDEX('Annex 2 EHV charges'!$A$11:$A$11, MATCH(0, IF(ISBLANK('Annex 2 EHV charges'!$A$11:$A$11),1, COUNTIF(A$4:$A165, 'Annex 2 EHV charges'!$A$11:$A$11)), 0)),"")</f>
        <v/>
      </c>
      <c r="B166" s="65" t="str">
        <f>IF($A166="","",VLOOKUP($A166,'Annex 2 EHV charges'!$A:$O,2,0))</f>
        <v/>
      </c>
      <c r="C166" s="66" t="str">
        <f>IF($A166="","",VLOOKUP($A166,'Annex 2 EHV charges'!$A:$O,3,0))</f>
        <v/>
      </c>
      <c r="D166" s="65" t="str">
        <f>IF($A166="","",VLOOKUP($A166,'Annex 2 EHV charges'!$A:$O,7,0))</f>
        <v/>
      </c>
      <c r="E166" s="67" t="str">
        <f>IFERROR(IF(VLOOKUP($A166,'Annex 2 EHV charges'!$A:$O,8,FALSE)=0,"",VLOOKUP($A166,'Annex 2 EHV charges'!$A:$O,8,FALSE)),"")</f>
        <v/>
      </c>
      <c r="F166" s="68" t="str">
        <f>IFERROR(IF(VLOOKUP($A166,'Annex 2 EHV charges'!$A:$O,9,FALSE)=0,"",VLOOKUP($A166,'Annex 2 EHV charges'!$A:$O,9,FALSE)),"")</f>
        <v/>
      </c>
      <c r="G166" s="69" t="str">
        <f>IFERROR(IF(VLOOKUP($A166,'Annex 2 EHV charges'!$A:$O,10,FALSE)=0,"",VLOOKUP($A166,'Annex 2 EHV charges'!$A:$O,10,FALSE)),"")</f>
        <v/>
      </c>
      <c r="H166" s="69" t="str">
        <f>IFERROR(IF(VLOOKUP($A166,'Annex 2 EHV charges'!$A:$O,11,FALSE)=0,"",VLOOKUP($A166,'Annex 2 EHV charges'!$A:$O,11,FALSE)),"")</f>
        <v/>
      </c>
    </row>
    <row r="167" spans="1:8" x14ac:dyDescent="0.2">
      <c r="A167" s="65" t="str">
        <f t="array" ref="A167">IFERROR(INDEX('Annex 2 EHV charges'!$A$11:$A$11, MATCH(0, IF(ISBLANK('Annex 2 EHV charges'!$A$11:$A$11),1, COUNTIF(A$4:$A166, 'Annex 2 EHV charges'!$A$11:$A$11)), 0)),"")</f>
        <v/>
      </c>
      <c r="B167" s="65" t="str">
        <f>IF($A167="","",VLOOKUP($A167,'Annex 2 EHV charges'!$A:$O,2,0))</f>
        <v/>
      </c>
      <c r="C167" s="66" t="str">
        <f>IF($A167="","",VLOOKUP($A167,'Annex 2 EHV charges'!$A:$O,3,0))</f>
        <v/>
      </c>
      <c r="D167" s="65" t="str">
        <f>IF($A167="","",VLOOKUP($A167,'Annex 2 EHV charges'!$A:$O,7,0))</f>
        <v/>
      </c>
      <c r="E167" s="67" t="str">
        <f>IFERROR(IF(VLOOKUP($A167,'Annex 2 EHV charges'!$A:$O,8,FALSE)=0,"",VLOOKUP($A167,'Annex 2 EHV charges'!$A:$O,8,FALSE)),"")</f>
        <v/>
      </c>
      <c r="F167" s="68" t="str">
        <f>IFERROR(IF(VLOOKUP($A167,'Annex 2 EHV charges'!$A:$O,9,FALSE)=0,"",VLOOKUP($A167,'Annex 2 EHV charges'!$A:$O,9,FALSE)),"")</f>
        <v/>
      </c>
      <c r="G167" s="69" t="str">
        <f>IFERROR(IF(VLOOKUP($A167,'Annex 2 EHV charges'!$A:$O,10,FALSE)=0,"",VLOOKUP($A167,'Annex 2 EHV charges'!$A:$O,10,FALSE)),"")</f>
        <v/>
      </c>
      <c r="H167" s="69" t="str">
        <f>IFERROR(IF(VLOOKUP($A167,'Annex 2 EHV charges'!$A:$O,11,FALSE)=0,"",VLOOKUP($A167,'Annex 2 EHV charges'!$A:$O,11,FALSE)),"")</f>
        <v/>
      </c>
    </row>
    <row r="168" spans="1:8" x14ac:dyDescent="0.2">
      <c r="A168" s="65" t="str">
        <f t="array" ref="A168">IFERROR(INDEX('Annex 2 EHV charges'!$A$11:$A$11, MATCH(0, IF(ISBLANK('Annex 2 EHV charges'!$A$11:$A$11),1, COUNTIF(A$4:$A167, 'Annex 2 EHV charges'!$A$11:$A$11)), 0)),"")</f>
        <v/>
      </c>
      <c r="B168" s="65" t="str">
        <f>IF($A168="","",VLOOKUP($A168,'Annex 2 EHV charges'!$A:$O,2,0))</f>
        <v/>
      </c>
      <c r="C168" s="66" t="str">
        <f>IF($A168="","",VLOOKUP($A168,'Annex 2 EHV charges'!$A:$O,3,0))</f>
        <v/>
      </c>
      <c r="D168" s="65" t="str">
        <f>IF($A168="","",VLOOKUP($A168,'Annex 2 EHV charges'!$A:$O,7,0))</f>
        <v/>
      </c>
      <c r="E168" s="67" t="str">
        <f>IFERROR(IF(VLOOKUP($A168,'Annex 2 EHV charges'!$A:$O,8,FALSE)=0,"",VLOOKUP($A168,'Annex 2 EHV charges'!$A:$O,8,FALSE)),"")</f>
        <v/>
      </c>
      <c r="F168" s="68" t="str">
        <f>IFERROR(IF(VLOOKUP($A168,'Annex 2 EHV charges'!$A:$O,9,FALSE)=0,"",VLOOKUP($A168,'Annex 2 EHV charges'!$A:$O,9,FALSE)),"")</f>
        <v/>
      </c>
      <c r="G168" s="69" t="str">
        <f>IFERROR(IF(VLOOKUP($A168,'Annex 2 EHV charges'!$A:$O,10,FALSE)=0,"",VLOOKUP($A168,'Annex 2 EHV charges'!$A:$O,10,FALSE)),"")</f>
        <v/>
      </c>
      <c r="H168" s="69" t="str">
        <f>IFERROR(IF(VLOOKUP($A168,'Annex 2 EHV charges'!$A:$O,11,FALSE)=0,"",VLOOKUP($A168,'Annex 2 EHV charges'!$A:$O,11,FALSE)),"")</f>
        <v/>
      </c>
    </row>
    <row r="169" spans="1:8" x14ac:dyDescent="0.2">
      <c r="A169" s="65" t="str">
        <f t="array" ref="A169">IFERROR(INDEX('Annex 2 EHV charges'!$A$11:$A$11, MATCH(0, IF(ISBLANK('Annex 2 EHV charges'!$A$11:$A$11),1, COUNTIF(A$4:$A168, 'Annex 2 EHV charges'!$A$11:$A$11)), 0)),"")</f>
        <v/>
      </c>
      <c r="B169" s="65" t="str">
        <f>IF($A169="","",VLOOKUP($A169,'Annex 2 EHV charges'!$A:$O,2,0))</f>
        <v/>
      </c>
      <c r="C169" s="66" t="str">
        <f>IF($A169="","",VLOOKUP($A169,'Annex 2 EHV charges'!$A:$O,3,0))</f>
        <v/>
      </c>
      <c r="D169" s="65" t="str">
        <f>IF($A169="","",VLOOKUP($A169,'Annex 2 EHV charges'!$A:$O,7,0))</f>
        <v/>
      </c>
      <c r="E169" s="67" t="str">
        <f>IFERROR(IF(VLOOKUP($A169,'Annex 2 EHV charges'!$A:$O,8,FALSE)=0,"",VLOOKUP($A169,'Annex 2 EHV charges'!$A:$O,8,FALSE)),"")</f>
        <v/>
      </c>
      <c r="F169" s="68" t="str">
        <f>IFERROR(IF(VLOOKUP($A169,'Annex 2 EHV charges'!$A:$O,9,FALSE)=0,"",VLOOKUP($A169,'Annex 2 EHV charges'!$A:$O,9,FALSE)),"")</f>
        <v/>
      </c>
      <c r="G169" s="69" t="str">
        <f>IFERROR(IF(VLOOKUP($A169,'Annex 2 EHV charges'!$A:$O,10,FALSE)=0,"",VLOOKUP($A169,'Annex 2 EHV charges'!$A:$O,10,FALSE)),"")</f>
        <v/>
      </c>
      <c r="H169" s="69" t="str">
        <f>IFERROR(IF(VLOOKUP($A169,'Annex 2 EHV charges'!$A:$O,11,FALSE)=0,"",VLOOKUP($A169,'Annex 2 EHV charges'!$A:$O,11,FALSE)),"")</f>
        <v/>
      </c>
    </row>
    <row r="170" spans="1:8" x14ac:dyDescent="0.2">
      <c r="A170" s="65" t="str">
        <f t="array" ref="A170">IFERROR(INDEX('Annex 2 EHV charges'!$A$11:$A$11, MATCH(0, IF(ISBLANK('Annex 2 EHV charges'!$A$11:$A$11),1, COUNTIF(A$4:$A169, 'Annex 2 EHV charges'!$A$11:$A$11)), 0)),"")</f>
        <v/>
      </c>
      <c r="B170" s="65" t="str">
        <f>IF($A170="","",VLOOKUP($A170,'Annex 2 EHV charges'!$A:$O,2,0))</f>
        <v/>
      </c>
      <c r="C170" s="66" t="str">
        <f>IF($A170="","",VLOOKUP($A170,'Annex 2 EHV charges'!$A:$O,3,0))</f>
        <v/>
      </c>
      <c r="D170" s="65" t="str">
        <f>IF($A170="","",VLOOKUP($A170,'Annex 2 EHV charges'!$A:$O,7,0))</f>
        <v/>
      </c>
      <c r="E170" s="67" t="str">
        <f>IFERROR(IF(VLOOKUP($A170,'Annex 2 EHV charges'!$A:$O,8,FALSE)=0,"",VLOOKUP($A170,'Annex 2 EHV charges'!$A:$O,8,FALSE)),"")</f>
        <v/>
      </c>
      <c r="F170" s="68" t="str">
        <f>IFERROR(IF(VLOOKUP($A170,'Annex 2 EHV charges'!$A:$O,9,FALSE)=0,"",VLOOKUP($A170,'Annex 2 EHV charges'!$A:$O,9,FALSE)),"")</f>
        <v/>
      </c>
      <c r="G170" s="69" t="str">
        <f>IFERROR(IF(VLOOKUP($A170,'Annex 2 EHV charges'!$A:$O,10,FALSE)=0,"",VLOOKUP($A170,'Annex 2 EHV charges'!$A:$O,10,FALSE)),"")</f>
        <v/>
      </c>
      <c r="H170" s="69" t="str">
        <f>IFERROR(IF(VLOOKUP($A170,'Annex 2 EHV charges'!$A:$O,11,FALSE)=0,"",VLOOKUP($A170,'Annex 2 EHV charges'!$A:$O,11,FALSE)),"")</f>
        <v/>
      </c>
    </row>
    <row r="171" spans="1:8" x14ac:dyDescent="0.2">
      <c r="A171" s="65" t="str">
        <f t="array" ref="A171">IFERROR(INDEX('Annex 2 EHV charges'!$A$11:$A$11, MATCH(0, IF(ISBLANK('Annex 2 EHV charges'!$A$11:$A$11),1, COUNTIF(A$4:$A170, 'Annex 2 EHV charges'!$A$11:$A$11)), 0)),"")</f>
        <v/>
      </c>
      <c r="B171" s="65" t="str">
        <f>IF($A171="","",VLOOKUP($A171,'Annex 2 EHV charges'!$A:$O,2,0))</f>
        <v/>
      </c>
      <c r="C171" s="66" t="str">
        <f>IF($A171="","",VLOOKUP($A171,'Annex 2 EHV charges'!$A:$O,3,0))</f>
        <v/>
      </c>
      <c r="D171" s="65" t="str">
        <f>IF($A171="","",VLOOKUP($A171,'Annex 2 EHV charges'!$A:$O,7,0))</f>
        <v/>
      </c>
      <c r="E171" s="67" t="str">
        <f>IFERROR(IF(VLOOKUP($A171,'Annex 2 EHV charges'!$A:$O,8,FALSE)=0,"",VLOOKUP($A171,'Annex 2 EHV charges'!$A:$O,8,FALSE)),"")</f>
        <v/>
      </c>
      <c r="F171" s="68" t="str">
        <f>IFERROR(IF(VLOOKUP($A171,'Annex 2 EHV charges'!$A:$O,9,FALSE)=0,"",VLOOKUP($A171,'Annex 2 EHV charges'!$A:$O,9,FALSE)),"")</f>
        <v/>
      </c>
      <c r="G171" s="69" t="str">
        <f>IFERROR(IF(VLOOKUP($A171,'Annex 2 EHV charges'!$A:$O,10,FALSE)=0,"",VLOOKUP($A171,'Annex 2 EHV charges'!$A:$O,10,FALSE)),"")</f>
        <v/>
      </c>
      <c r="H171" s="69" t="str">
        <f>IFERROR(IF(VLOOKUP($A171,'Annex 2 EHV charges'!$A:$O,11,FALSE)=0,"",VLOOKUP($A171,'Annex 2 EHV charges'!$A:$O,11,FALSE)),"")</f>
        <v/>
      </c>
    </row>
    <row r="172" spans="1:8" x14ac:dyDescent="0.2">
      <c r="A172" s="65" t="str">
        <f t="array" ref="A172">IFERROR(INDEX('Annex 2 EHV charges'!$A$11:$A$11, MATCH(0, IF(ISBLANK('Annex 2 EHV charges'!$A$11:$A$11),1, COUNTIF(A$4:$A171, 'Annex 2 EHV charges'!$A$11:$A$11)), 0)),"")</f>
        <v/>
      </c>
      <c r="B172" s="65" t="str">
        <f>IF($A172="","",VLOOKUP($A172,'Annex 2 EHV charges'!$A:$O,2,0))</f>
        <v/>
      </c>
      <c r="C172" s="66" t="str">
        <f>IF($A172="","",VLOOKUP($A172,'Annex 2 EHV charges'!$A:$O,3,0))</f>
        <v/>
      </c>
      <c r="D172" s="65" t="str">
        <f>IF($A172="","",VLOOKUP($A172,'Annex 2 EHV charges'!$A:$O,7,0))</f>
        <v/>
      </c>
      <c r="E172" s="67" t="str">
        <f>IFERROR(IF(VLOOKUP($A172,'Annex 2 EHV charges'!$A:$O,8,FALSE)=0,"",VLOOKUP($A172,'Annex 2 EHV charges'!$A:$O,8,FALSE)),"")</f>
        <v/>
      </c>
      <c r="F172" s="68" t="str">
        <f>IFERROR(IF(VLOOKUP($A172,'Annex 2 EHV charges'!$A:$O,9,FALSE)=0,"",VLOOKUP($A172,'Annex 2 EHV charges'!$A:$O,9,FALSE)),"")</f>
        <v/>
      </c>
      <c r="G172" s="69" t="str">
        <f>IFERROR(IF(VLOOKUP($A172,'Annex 2 EHV charges'!$A:$O,10,FALSE)=0,"",VLOOKUP($A172,'Annex 2 EHV charges'!$A:$O,10,FALSE)),"")</f>
        <v/>
      </c>
      <c r="H172" s="69" t="str">
        <f>IFERROR(IF(VLOOKUP($A172,'Annex 2 EHV charges'!$A:$O,11,FALSE)=0,"",VLOOKUP($A172,'Annex 2 EHV charges'!$A:$O,11,FALSE)),"")</f>
        <v/>
      </c>
    </row>
    <row r="173" spans="1:8" x14ac:dyDescent="0.2">
      <c r="A173" s="65" t="str">
        <f t="array" ref="A173">IFERROR(INDEX('Annex 2 EHV charges'!$A$11:$A$11, MATCH(0, IF(ISBLANK('Annex 2 EHV charges'!$A$11:$A$11),1, COUNTIF(A$4:$A172, 'Annex 2 EHV charges'!$A$11:$A$11)), 0)),"")</f>
        <v/>
      </c>
      <c r="B173" s="65" t="str">
        <f>IF($A173="","",VLOOKUP($A173,'Annex 2 EHV charges'!$A:$O,2,0))</f>
        <v/>
      </c>
      <c r="C173" s="66" t="str">
        <f>IF($A173="","",VLOOKUP($A173,'Annex 2 EHV charges'!$A:$O,3,0))</f>
        <v/>
      </c>
      <c r="D173" s="65" t="str">
        <f>IF($A173="","",VLOOKUP($A173,'Annex 2 EHV charges'!$A:$O,7,0))</f>
        <v/>
      </c>
      <c r="E173" s="67" t="str">
        <f>IFERROR(IF(VLOOKUP($A173,'Annex 2 EHV charges'!$A:$O,8,FALSE)=0,"",VLOOKUP($A173,'Annex 2 EHV charges'!$A:$O,8,FALSE)),"")</f>
        <v/>
      </c>
      <c r="F173" s="68" t="str">
        <f>IFERROR(IF(VLOOKUP($A173,'Annex 2 EHV charges'!$A:$O,9,FALSE)=0,"",VLOOKUP($A173,'Annex 2 EHV charges'!$A:$O,9,FALSE)),"")</f>
        <v/>
      </c>
      <c r="G173" s="69" t="str">
        <f>IFERROR(IF(VLOOKUP($A173,'Annex 2 EHV charges'!$A:$O,10,FALSE)=0,"",VLOOKUP($A173,'Annex 2 EHV charges'!$A:$O,10,FALSE)),"")</f>
        <v/>
      </c>
      <c r="H173" s="69" t="str">
        <f>IFERROR(IF(VLOOKUP($A173,'Annex 2 EHV charges'!$A:$O,11,FALSE)=0,"",VLOOKUP($A173,'Annex 2 EHV charges'!$A:$O,11,FALSE)),"")</f>
        <v/>
      </c>
    </row>
    <row r="174" spans="1:8" x14ac:dyDescent="0.2">
      <c r="A174" s="65" t="str">
        <f t="array" ref="A174">IFERROR(INDEX('Annex 2 EHV charges'!$A$11:$A$11, MATCH(0, IF(ISBLANK('Annex 2 EHV charges'!$A$11:$A$11),1, COUNTIF(A$4:$A173, 'Annex 2 EHV charges'!$A$11:$A$11)), 0)),"")</f>
        <v/>
      </c>
      <c r="B174" s="65" t="str">
        <f>IF($A174="","",VLOOKUP($A174,'Annex 2 EHV charges'!$A:$O,2,0))</f>
        <v/>
      </c>
      <c r="C174" s="66" t="str">
        <f>IF($A174="","",VLOOKUP($A174,'Annex 2 EHV charges'!$A:$O,3,0))</f>
        <v/>
      </c>
      <c r="D174" s="65" t="str">
        <f>IF($A174="","",VLOOKUP($A174,'Annex 2 EHV charges'!$A:$O,7,0))</f>
        <v/>
      </c>
      <c r="E174" s="67" t="str">
        <f>IFERROR(IF(VLOOKUP($A174,'Annex 2 EHV charges'!$A:$O,8,FALSE)=0,"",VLOOKUP($A174,'Annex 2 EHV charges'!$A:$O,8,FALSE)),"")</f>
        <v/>
      </c>
      <c r="F174" s="68" t="str">
        <f>IFERROR(IF(VLOOKUP($A174,'Annex 2 EHV charges'!$A:$O,9,FALSE)=0,"",VLOOKUP($A174,'Annex 2 EHV charges'!$A:$O,9,FALSE)),"")</f>
        <v/>
      </c>
      <c r="G174" s="69" t="str">
        <f>IFERROR(IF(VLOOKUP($A174,'Annex 2 EHV charges'!$A:$O,10,FALSE)=0,"",VLOOKUP($A174,'Annex 2 EHV charges'!$A:$O,10,FALSE)),"")</f>
        <v/>
      </c>
      <c r="H174" s="69" t="str">
        <f>IFERROR(IF(VLOOKUP($A174,'Annex 2 EHV charges'!$A:$O,11,FALSE)=0,"",VLOOKUP($A174,'Annex 2 EHV charges'!$A:$O,11,FALSE)),"")</f>
        <v/>
      </c>
    </row>
    <row r="175" spans="1:8" x14ac:dyDescent="0.2">
      <c r="A175" s="65" t="str">
        <f t="array" ref="A175">IFERROR(INDEX('Annex 2 EHV charges'!$A$11:$A$11, MATCH(0, IF(ISBLANK('Annex 2 EHV charges'!$A$11:$A$11),1, COUNTIF(A$4:$A174, 'Annex 2 EHV charges'!$A$11:$A$11)), 0)),"")</f>
        <v/>
      </c>
      <c r="B175" s="65" t="str">
        <f>IF($A175="","",VLOOKUP($A175,'Annex 2 EHV charges'!$A:$O,2,0))</f>
        <v/>
      </c>
      <c r="C175" s="66" t="str">
        <f>IF($A175="","",VLOOKUP($A175,'Annex 2 EHV charges'!$A:$O,3,0))</f>
        <v/>
      </c>
      <c r="D175" s="65" t="str">
        <f>IF($A175="","",VLOOKUP($A175,'Annex 2 EHV charges'!$A:$O,7,0))</f>
        <v/>
      </c>
      <c r="E175" s="67" t="str">
        <f>IFERROR(IF(VLOOKUP($A175,'Annex 2 EHV charges'!$A:$O,8,FALSE)=0,"",VLOOKUP($A175,'Annex 2 EHV charges'!$A:$O,8,FALSE)),"")</f>
        <v/>
      </c>
      <c r="F175" s="68" t="str">
        <f>IFERROR(IF(VLOOKUP($A175,'Annex 2 EHV charges'!$A:$O,9,FALSE)=0,"",VLOOKUP($A175,'Annex 2 EHV charges'!$A:$O,9,FALSE)),"")</f>
        <v/>
      </c>
      <c r="G175" s="69" t="str">
        <f>IFERROR(IF(VLOOKUP($A175,'Annex 2 EHV charges'!$A:$O,10,FALSE)=0,"",VLOOKUP($A175,'Annex 2 EHV charges'!$A:$O,10,FALSE)),"")</f>
        <v/>
      </c>
      <c r="H175" s="69" t="str">
        <f>IFERROR(IF(VLOOKUP($A175,'Annex 2 EHV charges'!$A:$O,11,FALSE)=0,"",VLOOKUP($A175,'Annex 2 EHV charges'!$A:$O,11,FALSE)),"")</f>
        <v/>
      </c>
    </row>
    <row r="176" spans="1:8" x14ac:dyDescent="0.2">
      <c r="A176" s="65" t="str">
        <f t="array" ref="A176">IFERROR(INDEX('Annex 2 EHV charges'!$A$11:$A$11, MATCH(0, IF(ISBLANK('Annex 2 EHV charges'!$A$11:$A$11),1, COUNTIF(A$4:$A175, 'Annex 2 EHV charges'!$A$11:$A$11)), 0)),"")</f>
        <v/>
      </c>
      <c r="B176" s="65" t="str">
        <f>IF($A176="","",VLOOKUP($A176,'Annex 2 EHV charges'!$A:$O,2,0))</f>
        <v/>
      </c>
      <c r="C176" s="66" t="str">
        <f>IF($A176="","",VLOOKUP($A176,'Annex 2 EHV charges'!$A:$O,3,0))</f>
        <v/>
      </c>
      <c r="D176" s="65" t="str">
        <f>IF($A176="","",VLOOKUP($A176,'Annex 2 EHV charges'!$A:$O,7,0))</f>
        <v/>
      </c>
      <c r="E176" s="67" t="str">
        <f>IFERROR(IF(VLOOKUP($A176,'Annex 2 EHV charges'!$A:$O,8,FALSE)=0,"",VLOOKUP($A176,'Annex 2 EHV charges'!$A:$O,8,FALSE)),"")</f>
        <v/>
      </c>
      <c r="F176" s="68" t="str">
        <f>IFERROR(IF(VLOOKUP($A176,'Annex 2 EHV charges'!$A:$O,9,FALSE)=0,"",VLOOKUP($A176,'Annex 2 EHV charges'!$A:$O,9,FALSE)),"")</f>
        <v/>
      </c>
      <c r="G176" s="69" t="str">
        <f>IFERROR(IF(VLOOKUP($A176,'Annex 2 EHV charges'!$A:$O,10,FALSE)=0,"",VLOOKUP($A176,'Annex 2 EHV charges'!$A:$O,10,FALSE)),"")</f>
        <v/>
      </c>
      <c r="H176" s="69" t="str">
        <f>IFERROR(IF(VLOOKUP($A176,'Annex 2 EHV charges'!$A:$O,11,FALSE)=0,"",VLOOKUP($A176,'Annex 2 EHV charges'!$A:$O,11,FALSE)),"")</f>
        <v/>
      </c>
    </row>
    <row r="177" spans="1:8" x14ac:dyDescent="0.2">
      <c r="A177" s="65" t="str">
        <f t="array" ref="A177">IFERROR(INDEX('Annex 2 EHV charges'!$A$11:$A$11, MATCH(0, IF(ISBLANK('Annex 2 EHV charges'!$A$11:$A$11),1, COUNTIF(A$4:$A176, 'Annex 2 EHV charges'!$A$11:$A$11)), 0)),"")</f>
        <v/>
      </c>
      <c r="B177" s="65" t="str">
        <f>IF($A177="","",VLOOKUP($A177,'Annex 2 EHV charges'!$A:$O,2,0))</f>
        <v/>
      </c>
      <c r="C177" s="66" t="str">
        <f>IF($A177="","",VLOOKUP($A177,'Annex 2 EHV charges'!$A:$O,3,0))</f>
        <v/>
      </c>
      <c r="D177" s="65" t="str">
        <f>IF($A177="","",VLOOKUP($A177,'Annex 2 EHV charges'!$A:$O,7,0))</f>
        <v/>
      </c>
      <c r="E177" s="67" t="str">
        <f>IFERROR(IF(VLOOKUP($A177,'Annex 2 EHV charges'!$A:$O,8,FALSE)=0,"",VLOOKUP($A177,'Annex 2 EHV charges'!$A:$O,8,FALSE)),"")</f>
        <v/>
      </c>
      <c r="F177" s="68" t="str">
        <f>IFERROR(IF(VLOOKUP($A177,'Annex 2 EHV charges'!$A:$O,9,FALSE)=0,"",VLOOKUP($A177,'Annex 2 EHV charges'!$A:$O,9,FALSE)),"")</f>
        <v/>
      </c>
      <c r="G177" s="69" t="str">
        <f>IFERROR(IF(VLOOKUP($A177,'Annex 2 EHV charges'!$A:$O,10,FALSE)=0,"",VLOOKUP($A177,'Annex 2 EHV charges'!$A:$O,10,FALSE)),"")</f>
        <v/>
      </c>
      <c r="H177" s="69" t="str">
        <f>IFERROR(IF(VLOOKUP($A177,'Annex 2 EHV charges'!$A:$O,11,FALSE)=0,"",VLOOKUP($A177,'Annex 2 EHV charges'!$A:$O,11,FALSE)),"")</f>
        <v/>
      </c>
    </row>
    <row r="178" spans="1:8" x14ac:dyDescent="0.2">
      <c r="A178" s="65" t="str">
        <f t="array" ref="A178">IFERROR(INDEX('Annex 2 EHV charges'!$A$11:$A$11, MATCH(0, IF(ISBLANK('Annex 2 EHV charges'!$A$11:$A$11),1, COUNTIF(A$4:$A177, 'Annex 2 EHV charges'!$A$11:$A$11)), 0)),"")</f>
        <v/>
      </c>
      <c r="B178" s="65" t="str">
        <f>IF($A178="","",VLOOKUP($A178,'Annex 2 EHV charges'!$A:$O,2,0))</f>
        <v/>
      </c>
      <c r="C178" s="66" t="str">
        <f>IF($A178="","",VLOOKUP($A178,'Annex 2 EHV charges'!$A:$O,3,0))</f>
        <v/>
      </c>
      <c r="D178" s="65" t="str">
        <f>IF($A178="","",VLOOKUP($A178,'Annex 2 EHV charges'!$A:$O,7,0))</f>
        <v/>
      </c>
      <c r="E178" s="67" t="str">
        <f>IFERROR(IF(VLOOKUP($A178,'Annex 2 EHV charges'!$A:$O,8,FALSE)=0,"",VLOOKUP($A178,'Annex 2 EHV charges'!$A:$O,8,FALSE)),"")</f>
        <v/>
      </c>
      <c r="F178" s="68" t="str">
        <f>IFERROR(IF(VLOOKUP($A178,'Annex 2 EHV charges'!$A:$O,9,FALSE)=0,"",VLOOKUP($A178,'Annex 2 EHV charges'!$A:$O,9,FALSE)),"")</f>
        <v/>
      </c>
      <c r="G178" s="69" t="str">
        <f>IFERROR(IF(VLOOKUP($A178,'Annex 2 EHV charges'!$A:$O,10,FALSE)=0,"",VLOOKUP($A178,'Annex 2 EHV charges'!$A:$O,10,FALSE)),"")</f>
        <v/>
      </c>
      <c r="H178" s="69" t="str">
        <f>IFERROR(IF(VLOOKUP($A178,'Annex 2 EHV charges'!$A:$O,11,FALSE)=0,"",VLOOKUP($A178,'Annex 2 EHV charges'!$A:$O,11,FALSE)),"")</f>
        <v/>
      </c>
    </row>
    <row r="179" spans="1:8" x14ac:dyDescent="0.2">
      <c r="A179" s="65" t="str">
        <f t="array" ref="A179">IFERROR(INDEX('Annex 2 EHV charges'!$A$11:$A$11, MATCH(0, IF(ISBLANK('Annex 2 EHV charges'!$A$11:$A$11),1, COUNTIF(A$4:$A178, 'Annex 2 EHV charges'!$A$11:$A$11)), 0)),"")</f>
        <v/>
      </c>
      <c r="B179" s="65" t="str">
        <f>IF($A179="","",VLOOKUP($A179,'Annex 2 EHV charges'!$A:$O,2,0))</f>
        <v/>
      </c>
      <c r="C179" s="66" t="str">
        <f>IF($A179="","",VLOOKUP($A179,'Annex 2 EHV charges'!$A:$O,3,0))</f>
        <v/>
      </c>
      <c r="D179" s="65" t="str">
        <f>IF($A179="","",VLOOKUP($A179,'Annex 2 EHV charges'!$A:$O,7,0))</f>
        <v/>
      </c>
      <c r="E179" s="67" t="str">
        <f>IFERROR(IF(VLOOKUP($A179,'Annex 2 EHV charges'!$A:$O,8,FALSE)=0,"",VLOOKUP($A179,'Annex 2 EHV charges'!$A:$O,8,FALSE)),"")</f>
        <v/>
      </c>
      <c r="F179" s="68" t="str">
        <f>IFERROR(IF(VLOOKUP($A179,'Annex 2 EHV charges'!$A:$O,9,FALSE)=0,"",VLOOKUP($A179,'Annex 2 EHV charges'!$A:$O,9,FALSE)),"")</f>
        <v/>
      </c>
      <c r="G179" s="69" t="str">
        <f>IFERROR(IF(VLOOKUP($A179,'Annex 2 EHV charges'!$A:$O,10,FALSE)=0,"",VLOOKUP($A179,'Annex 2 EHV charges'!$A:$O,10,FALSE)),"")</f>
        <v/>
      </c>
      <c r="H179" s="69" t="str">
        <f>IFERROR(IF(VLOOKUP($A179,'Annex 2 EHV charges'!$A:$O,11,FALSE)=0,"",VLOOKUP($A179,'Annex 2 EHV charges'!$A:$O,11,FALSE)),"")</f>
        <v/>
      </c>
    </row>
    <row r="180" spans="1:8" x14ac:dyDescent="0.2">
      <c r="A180" s="65" t="str">
        <f t="array" ref="A180">IFERROR(INDEX('Annex 2 EHV charges'!$A$11:$A$11, MATCH(0, IF(ISBLANK('Annex 2 EHV charges'!$A$11:$A$11),1, COUNTIF(A$4:$A179, 'Annex 2 EHV charges'!$A$11:$A$11)), 0)),"")</f>
        <v/>
      </c>
      <c r="B180" s="65" t="str">
        <f>IF($A180="","",VLOOKUP($A180,'Annex 2 EHV charges'!$A:$O,2,0))</f>
        <v/>
      </c>
      <c r="C180" s="66" t="str">
        <f>IF($A180="","",VLOOKUP($A180,'Annex 2 EHV charges'!$A:$O,3,0))</f>
        <v/>
      </c>
      <c r="D180" s="65" t="str">
        <f>IF($A180="","",VLOOKUP($A180,'Annex 2 EHV charges'!$A:$O,7,0))</f>
        <v/>
      </c>
      <c r="E180" s="67" t="str">
        <f>IFERROR(IF(VLOOKUP($A180,'Annex 2 EHV charges'!$A:$O,8,FALSE)=0,"",VLOOKUP($A180,'Annex 2 EHV charges'!$A:$O,8,FALSE)),"")</f>
        <v/>
      </c>
      <c r="F180" s="68" t="str">
        <f>IFERROR(IF(VLOOKUP($A180,'Annex 2 EHV charges'!$A:$O,9,FALSE)=0,"",VLOOKUP($A180,'Annex 2 EHV charges'!$A:$O,9,FALSE)),"")</f>
        <v/>
      </c>
      <c r="G180" s="69" t="str">
        <f>IFERROR(IF(VLOOKUP($A180,'Annex 2 EHV charges'!$A:$O,10,FALSE)=0,"",VLOOKUP($A180,'Annex 2 EHV charges'!$A:$O,10,FALSE)),"")</f>
        <v/>
      </c>
      <c r="H180" s="69" t="str">
        <f>IFERROR(IF(VLOOKUP($A180,'Annex 2 EHV charges'!$A:$O,11,FALSE)=0,"",VLOOKUP($A180,'Annex 2 EHV charges'!$A:$O,11,FALSE)),"")</f>
        <v/>
      </c>
    </row>
    <row r="181" spans="1:8" x14ac:dyDescent="0.2">
      <c r="A181" s="65" t="str">
        <f t="array" ref="A181">IFERROR(INDEX('Annex 2 EHV charges'!$A$11:$A$11, MATCH(0, IF(ISBLANK('Annex 2 EHV charges'!$A$11:$A$11),1, COUNTIF(A$4:$A180, 'Annex 2 EHV charges'!$A$11:$A$11)), 0)),"")</f>
        <v/>
      </c>
      <c r="B181" s="65" t="str">
        <f>IF($A181="","",VLOOKUP($A181,'Annex 2 EHV charges'!$A:$O,2,0))</f>
        <v/>
      </c>
      <c r="C181" s="66" t="str">
        <f>IF($A181="","",VLOOKUP($A181,'Annex 2 EHV charges'!$A:$O,3,0))</f>
        <v/>
      </c>
      <c r="D181" s="65" t="str">
        <f>IF($A181="","",VLOOKUP($A181,'Annex 2 EHV charges'!$A:$O,7,0))</f>
        <v/>
      </c>
      <c r="E181" s="67" t="str">
        <f>IFERROR(IF(VLOOKUP($A181,'Annex 2 EHV charges'!$A:$O,8,FALSE)=0,"",VLOOKUP($A181,'Annex 2 EHV charges'!$A:$O,8,FALSE)),"")</f>
        <v/>
      </c>
      <c r="F181" s="68" t="str">
        <f>IFERROR(IF(VLOOKUP($A181,'Annex 2 EHV charges'!$A:$O,9,FALSE)=0,"",VLOOKUP($A181,'Annex 2 EHV charges'!$A:$O,9,FALSE)),"")</f>
        <v/>
      </c>
      <c r="G181" s="69" t="str">
        <f>IFERROR(IF(VLOOKUP($A181,'Annex 2 EHV charges'!$A:$O,10,FALSE)=0,"",VLOOKUP($A181,'Annex 2 EHV charges'!$A:$O,10,FALSE)),"")</f>
        <v/>
      </c>
      <c r="H181" s="69" t="str">
        <f>IFERROR(IF(VLOOKUP($A181,'Annex 2 EHV charges'!$A:$O,11,FALSE)=0,"",VLOOKUP($A181,'Annex 2 EHV charges'!$A:$O,11,FALSE)),"")</f>
        <v/>
      </c>
    </row>
    <row r="182" spans="1:8" x14ac:dyDescent="0.2">
      <c r="A182" s="65" t="str">
        <f t="array" ref="A182">IFERROR(INDEX('Annex 2 EHV charges'!$A$11:$A$11, MATCH(0, IF(ISBLANK('Annex 2 EHV charges'!$A$11:$A$11),1, COUNTIF(A$4:$A181, 'Annex 2 EHV charges'!$A$11:$A$11)), 0)),"")</f>
        <v/>
      </c>
      <c r="B182" s="65" t="str">
        <f>IF($A182="","",VLOOKUP($A182,'Annex 2 EHV charges'!$A:$O,2,0))</f>
        <v/>
      </c>
      <c r="C182" s="66" t="str">
        <f>IF($A182="","",VLOOKUP($A182,'Annex 2 EHV charges'!$A:$O,3,0))</f>
        <v/>
      </c>
      <c r="D182" s="65" t="str">
        <f>IF($A182="","",VLOOKUP($A182,'Annex 2 EHV charges'!$A:$O,7,0))</f>
        <v/>
      </c>
      <c r="E182" s="67" t="str">
        <f>IFERROR(IF(VLOOKUP($A182,'Annex 2 EHV charges'!$A:$O,8,FALSE)=0,"",VLOOKUP($A182,'Annex 2 EHV charges'!$A:$O,8,FALSE)),"")</f>
        <v/>
      </c>
      <c r="F182" s="68" t="str">
        <f>IFERROR(IF(VLOOKUP($A182,'Annex 2 EHV charges'!$A:$O,9,FALSE)=0,"",VLOOKUP($A182,'Annex 2 EHV charges'!$A:$O,9,FALSE)),"")</f>
        <v/>
      </c>
      <c r="G182" s="69" t="str">
        <f>IFERROR(IF(VLOOKUP($A182,'Annex 2 EHV charges'!$A:$O,10,FALSE)=0,"",VLOOKUP($A182,'Annex 2 EHV charges'!$A:$O,10,FALSE)),"")</f>
        <v/>
      </c>
      <c r="H182" s="69" t="str">
        <f>IFERROR(IF(VLOOKUP($A182,'Annex 2 EHV charges'!$A:$O,11,FALSE)=0,"",VLOOKUP($A182,'Annex 2 EHV charges'!$A:$O,11,FALSE)),"")</f>
        <v/>
      </c>
    </row>
    <row r="183" spans="1:8" x14ac:dyDescent="0.2">
      <c r="A183" s="65" t="str">
        <f t="array" ref="A183">IFERROR(INDEX('Annex 2 EHV charges'!$A$11:$A$11, MATCH(0, IF(ISBLANK('Annex 2 EHV charges'!$A$11:$A$11),1, COUNTIF(A$4:$A182, 'Annex 2 EHV charges'!$A$11:$A$11)), 0)),"")</f>
        <v/>
      </c>
      <c r="B183" s="65" t="str">
        <f>IF($A183="","",VLOOKUP($A183,'Annex 2 EHV charges'!$A:$O,2,0))</f>
        <v/>
      </c>
      <c r="C183" s="66" t="str">
        <f>IF($A183="","",VLOOKUP($A183,'Annex 2 EHV charges'!$A:$O,3,0))</f>
        <v/>
      </c>
      <c r="D183" s="65" t="str">
        <f>IF($A183="","",VLOOKUP($A183,'Annex 2 EHV charges'!$A:$O,7,0))</f>
        <v/>
      </c>
      <c r="E183" s="67" t="str">
        <f>IFERROR(IF(VLOOKUP($A183,'Annex 2 EHV charges'!$A:$O,8,FALSE)=0,"",VLOOKUP($A183,'Annex 2 EHV charges'!$A:$O,8,FALSE)),"")</f>
        <v/>
      </c>
      <c r="F183" s="68" t="str">
        <f>IFERROR(IF(VLOOKUP($A183,'Annex 2 EHV charges'!$A:$O,9,FALSE)=0,"",VLOOKUP($A183,'Annex 2 EHV charges'!$A:$O,9,FALSE)),"")</f>
        <v/>
      </c>
      <c r="G183" s="69" t="str">
        <f>IFERROR(IF(VLOOKUP($A183,'Annex 2 EHV charges'!$A:$O,10,FALSE)=0,"",VLOOKUP($A183,'Annex 2 EHV charges'!$A:$O,10,FALSE)),"")</f>
        <v/>
      </c>
      <c r="H183" s="69" t="str">
        <f>IFERROR(IF(VLOOKUP($A183,'Annex 2 EHV charges'!$A:$O,11,FALSE)=0,"",VLOOKUP($A183,'Annex 2 EHV charges'!$A:$O,11,FALSE)),"")</f>
        <v/>
      </c>
    </row>
    <row r="184" spans="1:8" x14ac:dyDescent="0.2">
      <c r="A184" s="65" t="str">
        <f t="array" ref="A184">IFERROR(INDEX('Annex 2 EHV charges'!$A$11:$A$11, MATCH(0, IF(ISBLANK('Annex 2 EHV charges'!$A$11:$A$11),1, COUNTIF(A$4:$A183, 'Annex 2 EHV charges'!$A$11:$A$11)), 0)),"")</f>
        <v/>
      </c>
      <c r="B184" s="65" t="str">
        <f>IF($A184="","",VLOOKUP($A184,'Annex 2 EHV charges'!$A:$O,2,0))</f>
        <v/>
      </c>
      <c r="C184" s="66" t="str">
        <f>IF($A184="","",VLOOKUP($A184,'Annex 2 EHV charges'!$A:$O,3,0))</f>
        <v/>
      </c>
      <c r="D184" s="65" t="str">
        <f>IF($A184="","",VLOOKUP($A184,'Annex 2 EHV charges'!$A:$O,7,0))</f>
        <v/>
      </c>
      <c r="E184" s="67" t="str">
        <f>IFERROR(IF(VLOOKUP($A184,'Annex 2 EHV charges'!$A:$O,8,FALSE)=0,"",VLOOKUP($A184,'Annex 2 EHV charges'!$A:$O,8,FALSE)),"")</f>
        <v/>
      </c>
      <c r="F184" s="68" t="str">
        <f>IFERROR(IF(VLOOKUP($A184,'Annex 2 EHV charges'!$A:$O,9,FALSE)=0,"",VLOOKUP($A184,'Annex 2 EHV charges'!$A:$O,9,FALSE)),"")</f>
        <v/>
      </c>
      <c r="G184" s="69" t="str">
        <f>IFERROR(IF(VLOOKUP($A184,'Annex 2 EHV charges'!$A:$O,10,FALSE)=0,"",VLOOKUP($A184,'Annex 2 EHV charges'!$A:$O,10,FALSE)),"")</f>
        <v/>
      </c>
      <c r="H184" s="69" t="str">
        <f>IFERROR(IF(VLOOKUP($A184,'Annex 2 EHV charges'!$A:$O,11,FALSE)=0,"",VLOOKUP($A184,'Annex 2 EHV charges'!$A:$O,11,FALSE)),"")</f>
        <v/>
      </c>
    </row>
    <row r="185" spans="1:8" x14ac:dyDescent="0.2">
      <c r="A185" s="65" t="str">
        <f t="array" ref="A185">IFERROR(INDEX('Annex 2 EHV charges'!$A$11:$A$11, MATCH(0, IF(ISBLANK('Annex 2 EHV charges'!$A$11:$A$11),1, COUNTIF(A$4:$A184, 'Annex 2 EHV charges'!$A$11:$A$11)), 0)),"")</f>
        <v/>
      </c>
      <c r="B185" s="65" t="str">
        <f>IF($A185="","",VLOOKUP($A185,'Annex 2 EHV charges'!$A:$O,2,0))</f>
        <v/>
      </c>
      <c r="C185" s="66" t="str">
        <f>IF($A185="","",VLOOKUP($A185,'Annex 2 EHV charges'!$A:$O,3,0))</f>
        <v/>
      </c>
      <c r="D185" s="65" t="str">
        <f>IF($A185="","",VLOOKUP($A185,'Annex 2 EHV charges'!$A:$O,7,0))</f>
        <v/>
      </c>
      <c r="E185" s="67" t="str">
        <f>IFERROR(IF(VLOOKUP($A185,'Annex 2 EHV charges'!$A:$O,8,FALSE)=0,"",VLOOKUP($A185,'Annex 2 EHV charges'!$A:$O,8,FALSE)),"")</f>
        <v/>
      </c>
      <c r="F185" s="68" t="str">
        <f>IFERROR(IF(VLOOKUP($A185,'Annex 2 EHV charges'!$A:$O,9,FALSE)=0,"",VLOOKUP($A185,'Annex 2 EHV charges'!$A:$O,9,FALSE)),"")</f>
        <v/>
      </c>
      <c r="G185" s="69" t="str">
        <f>IFERROR(IF(VLOOKUP($A185,'Annex 2 EHV charges'!$A:$O,10,FALSE)=0,"",VLOOKUP($A185,'Annex 2 EHV charges'!$A:$O,10,FALSE)),"")</f>
        <v/>
      </c>
      <c r="H185" s="69" t="str">
        <f>IFERROR(IF(VLOOKUP($A185,'Annex 2 EHV charges'!$A:$O,11,FALSE)=0,"",VLOOKUP($A185,'Annex 2 EHV charges'!$A:$O,11,FALSE)),"")</f>
        <v/>
      </c>
    </row>
    <row r="186" spans="1:8" x14ac:dyDescent="0.2">
      <c r="A186" s="65" t="str">
        <f t="array" ref="A186">IFERROR(INDEX('Annex 2 EHV charges'!$A$11:$A$11, MATCH(0, IF(ISBLANK('Annex 2 EHV charges'!$A$11:$A$11),1, COUNTIF(A$4:$A185, 'Annex 2 EHV charges'!$A$11:$A$11)), 0)),"")</f>
        <v/>
      </c>
      <c r="B186" s="65" t="str">
        <f>IF($A186="","",VLOOKUP($A186,'Annex 2 EHV charges'!$A:$O,2,0))</f>
        <v/>
      </c>
      <c r="C186" s="66" t="str">
        <f>IF($A186="","",VLOOKUP($A186,'Annex 2 EHV charges'!$A:$O,3,0))</f>
        <v/>
      </c>
      <c r="D186" s="65" t="str">
        <f>IF($A186="","",VLOOKUP($A186,'Annex 2 EHV charges'!$A:$O,7,0))</f>
        <v/>
      </c>
      <c r="E186" s="67" t="str">
        <f>IFERROR(IF(VLOOKUP($A186,'Annex 2 EHV charges'!$A:$O,8,FALSE)=0,"",VLOOKUP($A186,'Annex 2 EHV charges'!$A:$O,8,FALSE)),"")</f>
        <v/>
      </c>
      <c r="F186" s="68" t="str">
        <f>IFERROR(IF(VLOOKUP($A186,'Annex 2 EHV charges'!$A:$O,9,FALSE)=0,"",VLOOKUP($A186,'Annex 2 EHV charges'!$A:$O,9,FALSE)),"")</f>
        <v/>
      </c>
      <c r="G186" s="69" t="str">
        <f>IFERROR(IF(VLOOKUP($A186,'Annex 2 EHV charges'!$A:$O,10,FALSE)=0,"",VLOOKUP($A186,'Annex 2 EHV charges'!$A:$O,10,FALSE)),"")</f>
        <v/>
      </c>
      <c r="H186" s="69" t="str">
        <f>IFERROR(IF(VLOOKUP($A186,'Annex 2 EHV charges'!$A:$O,11,FALSE)=0,"",VLOOKUP($A186,'Annex 2 EHV charges'!$A:$O,11,FALSE)),"")</f>
        <v/>
      </c>
    </row>
    <row r="187" spans="1:8" x14ac:dyDescent="0.2">
      <c r="A187" s="65" t="str">
        <f t="array" ref="A187">IFERROR(INDEX('Annex 2 EHV charges'!$A$11:$A$11, MATCH(0, IF(ISBLANK('Annex 2 EHV charges'!$A$11:$A$11),1, COUNTIF(A$4:$A186, 'Annex 2 EHV charges'!$A$11:$A$11)), 0)),"")</f>
        <v/>
      </c>
      <c r="B187" s="65" t="str">
        <f>IF($A187="","",VLOOKUP($A187,'Annex 2 EHV charges'!$A:$O,2,0))</f>
        <v/>
      </c>
      <c r="C187" s="66" t="str">
        <f>IF($A187="","",VLOOKUP($A187,'Annex 2 EHV charges'!$A:$O,3,0))</f>
        <v/>
      </c>
      <c r="D187" s="65" t="str">
        <f>IF($A187="","",VLOOKUP($A187,'Annex 2 EHV charges'!$A:$O,7,0))</f>
        <v/>
      </c>
      <c r="E187" s="67" t="str">
        <f>IFERROR(IF(VLOOKUP($A187,'Annex 2 EHV charges'!$A:$O,8,FALSE)=0,"",VLOOKUP($A187,'Annex 2 EHV charges'!$A:$O,8,FALSE)),"")</f>
        <v/>
      </c>
      <c r="F187" s="68" t="str">
        <f>IFERROR(IF(VLOOKUP($A187,'Annex 2 EHV charges'!$A:$O,9,FALSE)=0,"",VLOOKUP($A187,'Annex 2 EHV charges'!$A:$O,9,FALSE)),"")</f>
        <v/>
      </c>
      <c r="G187" s="69" t="str">
        <f>IFERROR(IF(VLOOKUP($A187,'Annex 2 EHV charges'!$A:$O,10,FALSE)=0,"",VLOOKUP($A187,'Annex 2 EHV charges'!$A:$O,10,FALSE)),"")</f>
        <v/>
      </c>
      <c r="H187" s="69" t="str">
        <f>IFERROR(IF(VLOOKUP($A187,'Annex 2 EHV charges'!$A:$O,11,FALSE)=0,"",VLOOKUP($A187,'Annex 2 EHV charges'!$A:$O,11,FALSE)),"")</f>
        <v/>
      </c>
    </row>
    <row r="188" spans="1:8" x14ac:dyDescent="0.2">
      <c r="A188" s="65" t="str">
        <f t="array" ref="A188">IFERROR(INDEX('Annex 2 EHV charges'!$A$11:$A$11, MATCH(0, IF(ISBLANK('Annex 2 EHV charges'!$A$11:$A$11),1, COUNTIF(A$4:$A187, 'Annex 2 EHV charges'!$A$11:$A$11)), 0)),"")</f>
        <v/>
      </c>
      <c r="B188" s="65" t="str">
        <f>IF($A188="","",VLOOKUP($A188,'Annex 2 EHV charges'!$A:$O,2,0))</f>
        <v/>
      </c>
      <c r="C188" s="66" t="str">
        <f>IF($A188="","",VLOOKUP($A188,'Annex 2 EHV charges'!$A:$O,3,0))</f>
        <v/>
      </c>
      <c r="D188" s="65" t="str">
        <f>IF($A188="","",VLOOKUP($A188,'Annex 2 EHV charges'!$A:$O,7,0))</f>
        <v/>
      </c>
      <c r="E188" s="67" t="str">
        <f>IFERROR(IF(VLOOKUP($A188,'Annex 2 EHV charges'!$A:$O,8,FALSE)=0,"",VLOOKUP($A188,'Annex 2 EHV charges'!$A:$O,8,FALSE)),"")</f>
        <v/>
      </c>
      <c r="F188" s="68" t="str">
        <f>IFERROR(IF(VLOOKUP($A188,'Annex 2 EHV charges'!$A:$O,9,FALSE)=0,"",VLOOKUP($A188,'Annex 2 EHV charges'!$A:$O,9,FALSE)),"")</f>
        <v/>
      </c>
      <c r="G188" s="69" t="str">
        <f>IFERROR(IF(VLOOKUP($A188,'Annex 2 EHV charges'!$A:$O,10,FALSE)=0,"",VLOOKUP($A188,'Annex 2 EHV charges'!$A:$O,10,FALSE)),"")</f>
        <v/>
      </c>
      <c r="H188" s="69" t="str">
        <f>IFERROR(IF(VLOOKUP($A188,'Annex 2 EHV charges'!$A:$O,11,FALSE)=0,"",VLOOKUP($A188,'Annex 2 EHV charges'!$A:$O,11,FALSE)),"")</f>
        <v/>
      </c>
    </row>
    <row r="189" spans="1:8" x14ac:dyDescent="0.2">
      <c r="A189" s="65" t="str">
        <f t="array" ref="A189">IFERROR(INDEX('Annex 2 EHV charges'!$A$11:$A$11, MATCH(0, IF(ISBLANK('Annex 2 EHV charges'!$A$11:$A$11),1, COUNTIF(A$4:$A188, 'Annex 2 EHV charges'!$A$11:$A$11)), 0)),"")</f>
        <v/>
      </c>
      <c r="B189" s="65" t="str">
        <f>IF($A189="","",VLOOKUP($A189,'Annex 2 EHV charges'!$A:$O,2,0))</f>
        <v/>
      </c>
      <c r="C189" s="66" t="str">
        <f>IF($A189="","",VLOOKUP($A189,'Annex 2 EHV charges'!$A:$O,3,0))</f>
        <v/>
      </c>
      <c r="D189" s="65" t="str">
        <f>IF($A189="","",VLOOKUP($A189,'Annex 2 EHV charges'!$A:$O,7,0))</f>
        <v/>
      </c>
      <c r="E189" s="67" t="str">
        <f>IFERROR(IF(VLOOKUP($A189,'Annex 2 EHV charges'!$A:$O,8,FALSE)=0,"",VLOOKUP($A189,'Annex 2 EHV charges'!$A:$O,8,FALSE)),"")</f>
        <v/>
      </c>
      <c r="F189" s="68" t="str">
        <f>IFERROR(IF(VLOOKUP($A189,'Annex 2 EHV charges'!$A:$O,9,FALSE)=0,"",VLOOKUP($A189,'Annex 2 EHV charges'!$A:$O,9,FALSE)),"")</f>
        <v/>
      </c>
      <c r="G189" s="69" t="str">
        <f>IFERROR(IF(VLOOKUP($A189,'Annex 2 EHV charges'!$A:$O,10,FALSE)=0,"",VLOOKUP($A189,'Annex 2 EHV charges'!$A:$O,10,FALSE)),"")</f>
        <v/>
      </c>
      <c r="H189" s="69" t="str">
        <f>IFERROR(IF(VLOOKUP($A189,'Annex 2 EHV charges'!$A:$O,11,FALSE)=0,"",VLOOKUP($A189,'Annex 2 EHV charges'!$A:$O,11,FALSE)),"")</f>
        <v/>
      </c>
    </row>
    <row r="190" spans="1:8" x14ac:dyDescent="0.2">
      <c r="A190" s="65" t="str">
        <f t="array" ref="A190">IFERROR(INDEX('Annex 2 EHV charges'!$A$11:$A$11, MATCH(0, IF(ISBLANK('Annex 2 EHV charges'!$A$11:$A$11),1, COUNTIF(A$4:$A189, 'Annex 2 EHV charges'!$A$11:$A$11)), 0)),"")</f>
        <v/>
      </c>
      <c r="B190" s="65" t="str">
        <f>IF($A190="","",VLOOKUP($A190,'Annex 2 EHV charges'!$A:$O,2,0))</f>
        <v/>
      </c>
      <c r="C190" s="66" t="str">
        <f>IF($A190="","",VLOOKUP($A190,'Annex 2 EHV charges'!$A:$O,3,0))</f>
        <v/>
      </c>
      <c r="D190" s="65" t="str">
        <f>IF($A190="","",VLOOKUP($A190,'Annex 2 EHV charges'!$A:$O,7,0))</f>
        <v/>
      </c>
      <c r="E190" s="67" t="str">
        <f>IFERROR(IF(VLOOKUP($A190,'Annex 2 EHV charges'!$A:$O,8,FALSE)=0,"",VLOOKUP($A190,'Annex 2 EHV charges'!$A:$O,8,FALSE)),"")</f>
        <v/>
      </c>
      <c r="F190" s="68" t="str">
        <f>IFERROR(IF(VLOOKUP($A190,'Annex 2 EHV charges'!$A:$O,9,FALSE)=0,"",VLOOKUP($A190,'Annex 2 EHV charges'!$A:$O,9,FALSE)),"")</f>
        <v/>
      </c>
      <c r="G190" s="69" t="str">
        <f>IFERROR(IF(VLOOKUP($A190,'Annex 2 EHV charges'!$A:$O,10,FALSE)=0,"",VLOOKUP($A190,'Annex 2 EHV charges'!$A:$O,10,FALSE)),"")</f>
        <v/>
      </c>
      <c r="H190" s="69" t="str">
        <f>IFERROR(IF(VLOOKUP($A190,'Annex 2 EHV charges'!$A:$O,11,FALSE)=0,"",VLOOKUP($A190,'Annex 2 EHV charges'!$A:$O,11,FALSE)),"")</f>
        <v/>
      </c>
    </row>
    <row r="191" spans="1:8" x14ac:dyDescent="0.2">
      <c r="A191" s="65" t="str">
        <f t="array" ref="A191">IFERROR(INDEX('Annex 2 EHV charges'!$A$11:$A$11, MATCH(0, IF(ISBLANK('Annex 2 EHV charges'!$A$11:$A$11),1, COUNTIF(A$4:$A190, 'Annex 2 EHV charges'!$A$11:$A$11)), 0)),"")</f>
        <v/>
      </c>
      <c r="B191" s="65" t="str">
        <f>IF($A191="","",VLOOKUP($A191,'Annex 2 EHV charges'!$A:$O,2,0))</f>
        <v/>
      </c>
      <c r="C191" s="66" t="str">
        <f>IF($A191="","",VLOOKUP($A191,'Annex 2 EHV charges'!$A:$O,3,0))</f>
        <v/>
      </c>
      <c r="D191" s="65" t="str">
        <f>IF($A191="","",VLOOKUP($A191,'Annex 2 EHV charges'!$A:$O,7,0))</f>
        <v/>
      </c>
      <c r="E191" s="67" t="str">
        <f>IFERROR(IF(VLOOKUP($A191,'Annex 2 EHV charges'!$A:$O,8,FALSE)=0,"",VLOOKUP($A191,'Annex 2 EHV charges'!$A:$O,8,FALSE)),"")</f>
        <v/>
      </c>
      <c r="F191" s="68" t="str">
        <f>IFERROR(IF(VLOOKUP($A191,'Annex 2 EHV charges'!$A:$O,9,FALSE)=0,"",VLOOKUP($A191,'Annex 2 EHV charges'!$A:$O,9,FALSE)),"")</f>
        <v/>
      </c>
      <c r="G191" s="69" t="str">
        <f>IFERROR(IF(VLOOKUP($A191,'Annex 2 EHV charges'!$A:$O,10,FALSE)=0,"",VLOOKUP($A191,'Annex 2 EHV charges'!$A:$O,10,FALSE)),"")</f>
        <v/>
      </c>
      <c r="H191" s="69" t="str">
        <f>IFERROR(IF(VLOOKUP($A191,'Annex 2 EHV charges'!$A:$O,11,FALSE)=0,"",VLOOKUP($A191,'Annex 2 EHV charges'!$A:$O,11,FALSE)),"")</f>
        <v/>
      </c>
    </row>
    <row r="192" spans="1:8" x14ac:dyDescent="0.2">
      <c r="A192" s="65" t="str">
        <f t="array" ref="A192">IFERROR(INDEX('Annex 2 EHV charges'!$A$11:$A$11, MATCH(0, IF(ISBLANK('Annex 2 EHV charges'!$A$11:$A$11),1, COUNTIF(A$4:$A191, 'Annex 2 EHV charges'!$A$11:$A$11)), 0)),"")</f>
        <v/>
      </c>
      <c r="B192" s="65" t="str">
        <f>IF($A192="","",VLOOKUP($A192,'Annex 2 EHV charges'!$A:$O,2,0))</f>
        <v/>
      </c>
      <c r="C192" s="66" t="str">
        <f>IF($A192="","",VLOOKUP($A192,'Annex 2 EHV charges'!$A:$O,3,0))</f>
        <v/>
      </c>
      <c r="D192" s="65" t="str">
        <f>IF($A192="","",VLOOKUP($A192,'Annex 2 EHV charges'!$A:$O,7,0))</f>
        <v/>
      </c>
      <c r="E192" s="67" t="str">
        <f>IFERROR(IF(VLOOKUP($A192,'Annex 2 EHV charges'!$A:$O,8,FALSE)=0,"",VLOOKUP($A192,'Annex 2 EHV charges'!$A:$O,8,FALSE)),"")</f>
        <v/>
      </c>
      <c r="F192" s="68" t="str">
        <f>IFERROR(IF(VLOOKUP($A192,'Annex 2 EHV charges'!$A:$O,9,FALSE)=0,"",VLOOKUP($A192,'Annex 2 EHV charges'!$A:$O,9,FALSE)),"")</f>
        <v/>
      </c>
      <c r="G192" s="69" t="str">
        <f>IFERROR(IF(VLOOKUP($A192,'Annex 2 EHV charges'!$A:$O,10,FALSE)=0,"",VLOOKUP($A192,'Annex 2 EHV charges'!$A:$O,10,FALSE)),"")</f>
        <v/>
      </c>
      <c r="H192" s="69" t="str">
        <f>IFERROR(IF(VLOOKUP($A192,'Annex 2 EHV charges'!$A:$O,11,FALSE)=0,"",VLOOKUP($A192,'Annex 2 EHV charges'!$A:$O,11,FALSE)),"")</f>
        <v/>
      </c>
    </row>
    <row r="193" spans="1:8" x14ac:dyDescent="0.2">
      <c r="A193" s="65" t="str">
        <f t="array" ref="A193">IFERROR(INDEX('Annex 2 EHV charges'!$A$11:$A$11, MATCH(0, IF(ISBLANK('Annex 2 EHV charges'!$A$11:$A$11),1, COUNTIF(A$4:$A192, 'Annex 2 EHV charges'!$A$11:$A$11)), 0)),"")</f>
        <v/>
      </c>
      <c r="B193" s="65" t="str">
        <f>IF($A193="","",VLOOKUP($A193,'Annex 2 EHV charges'!$A:$O,2,0))</f>
        <v/>
      </c>
      <c r="C193" s="66" t="str">
        <f>IF($A193="","",VLOOKUP($A193,'Annex 2 EHV charges'!$A:$O,3,0))</f>
        <v/>
      </c>
      <c r="D193" s="65" t="str">
        <f>IF($A193="","",VLOOKUP($A193,'Annex 2 EHV charges'!$A:$O,7,0))</f>
        <v/>
      </c>
      <c r="E193" s="67" t="str">
        <f>IFERROR(IF(VLOOKUP($A193,'Annex 2 EHV charges'!$A:$O,8,FALSE)=0,"",VLOOKUP($A193,'Annex 2 EHV charges'!$A:$O,8,FALSE)),"")</f>
        <v/>
      </c>
      <c r="F193" s="68" t="str">
        <f>IFERROR(IF(VLOOKUP($A193,'Annex 2 EHV charges'!$A:$O,9,FALSE)=0,"",VLOOKUP($A193,'Annex 2 EHV charges'!$A:$O,9,FALSE)),"")</f>
        <v/>
      </c>
      <c r="G193" s="69" t="str">
        <f>IFERROR(IF(VLOOKUP($A193,'Annex 2 EHV charges'!$A:$O,10,FALSE)=0,"",VLOOKUP($A193,'Annex 2 EHV charges'!$A:$O,10,FALSE)),"")</f>
        <v/>
      </c>
      <c r="H193" s="69" t="str">
        <f>IFERROR(IF(VLOOKUP($A193,'Annex 2 EHV charges'!$A:$O,11,FALSE)=0,"",VLOOKUP($A193,'Annex 2 EHV charges'!$A:$O,11,FALSE)),"")</f>
        <v/>
      </c>
    </row>
    <row r="194" spans="1:8" x14ac:dyDescent="0.2">
      <c r="A194" s="65" t="str">
        <f t="array" ref="A194">IFERROR(INDEX('Annex 2 EHV charges'!$A$11:$A$11, MATCH(0, IF(ISBLANK('Annex 2 EHV charges'!$A$11:$A$11),1, COUNTIF(A$4:$A193, 'Annex 2 EHV charges'!$A$11:$A$11)), 0)),"")</f>
        <v/>
      </c>
      <c r="B194" s="65" t="str">
        <f>IF($A194="","",VLOOKUP($A194,'Annex 2 EHV charges'!$A:$O,2,0))</f>
        <v/>
      </c>
      <c r="C194" s="66" t="str">
        <f>IF($A194="","",VLOOKUP($A194,'Annex 2 EHV charges'!$A:$O,3,0))</f>
        <v/>
      </c>
      <c r="D194" s="65" t="str">
        <f>IF($A194="","",VLOOKUP($A194,'Annex 2 EHV charges'!$A:$O,7,0))</f>
        <v/>
      </c>
      <c r="E194" s="67" t="str">
        <f>IFERROR(IF(VLOOKUP($A194,'Annex 2 EHV charges'!$A:$O,8,FALSE)=0,"",VLOOKUP($A194,'Annex 2 EHV charges'!$A:$O,8,FALSE)),"")</f>
        <v/>
      </c>
      <c r="F194" s="68" t="str">
        <f>IFERROR(IF(VLOOKUP($A194,'Annex 2 EHV charges'!$A:$O,9,FALSE)=0,"",VLOOKUP($A194,'Annex 2 EHV charges'!$A:$O,9,FALSE)),"")</f>
        <v/>
      </c>
      <c r="G194" s="69" t="str">
        <f>IFERROR(IF(VLOOKUP($A194,'Annex 2 EHV charges'!$A:$O,10,FALSE)=0,"",VLOOKUP($A194,'Annex 2 EHV charges'!$A:$O,10,FALSE)),"")</f>
        <v/>
      </c>
      <c r="H194" s="69" t="str">
        <f>IFERROR(IF(VLOOKUP($A194,'Annex 2 EHV charges'!$A:$O,11,FALSE)=0,"",VLOOKUP($A194,'Annex 2 EHV charges'!$A:$O,11,FALSE)),"")</f>
        <v/>
      </c>
    </row>
    <row r="195" spans="1:8" x14ac:dyDescent="0.2">
      <c r="A195" s="65" t="str">
        <f t="array" ref="A195">IFERROR(INDEX('Annex 2 EHV charges'!$A$11:$A$11, MATCH(0, IF(ISBLANK('Annex 2 EHV charges'!$A$11:$A$11),1, COUNTIF(A$4:$A194, 'Annex 2 EHV charges'!$A$11:$A$11)), 0)),"")</f>
        <v/>
      </c>
      <c r="B195" s="65" t="str">
        <f>IF($A195="","",VLOOKUP($A195,'Annex 2 EHV charges'!$A:$O,2,0))</f>
        <v/>
      </c>
      <c r="C195" s="66" t="str">
        <f>IF($A195="","",VLOOKUP($A195,'Annex 2 EHV charges'!$A:$O,3,0))</f>
        <v/>
      </c>
      <c r="D195" s="65" t="str">
        <f>IF($A195="","",VLOOKUP($A195,'Annex 2 EHV charges'!$A:$O,7,0))</f>
        <v/>
      </c>
      <c r="E195" s="67" t="str">
        <f>IFERROR(IF(VLOOKUP($A195,'Annex 2 EHV charges'!$A:$O,8,FALSE)=0,"",VLOOKUP($A195,'Annex 2 EHV charges'!$A:$O,8,FALSE)),"")</f>
        <v/>
      </c>
      <c r="F195" s="68" t="str">
        <f>IFERROR(IF(VLOOKUP($A195,'Annex 2 EHV charges'!$A:$O,9,FALSE)=0,"",VLOOKUP($A195,'Annex 2 EHV charges'!$A:$O,9,FALSE)),"")</f>
        <v/>
      </c>
      <c r="G195" s="69" t="str">
        <f>IFERROR(IF(VLOOKUP($A195,'Annex 2 EHV charges'!$A:$O,10,FALSE)=0,"",VLOOKUP($A195,'Annex 2 EHV charges'!$A:$O,10,FALSE)),"")</f>
        <v/>
      </c>
      <c r="H195" s="69" t="str">
        <f>IFERROR(IF(VLOOKUP($A195,'Annex 2 EHV charges'!$A:$O,11,FALSE)=0,"",VLOOKUP($A195,'Annex 2 EHV charges'!$A:$O,11,FALSE)),"")</f>
        <v/>
      </c>
    </row>
    <row r="196" spans="1:8" x14ac:dyDescent="0.2">
      <c r="A196" s="65" t="str">
        <f t="array" ref="A196">IFERROR(INDEX('Annex 2 EHV charges'!$A$11:$A$11, MATCH(0, IF(ISBLANK('Annex 2 EHV charges'!$A$11:$A$11),1, COUNTIF(A$4:$A195, 'Annex 2 EHV charges'!$A$11:$A$11)), 0)),"")</f>
        <v/>
      </c>
      <c r="B196" s="65" t="str">
        <f>IF($A196="","",VLOOKUP($A196,'Annex 2 EHV charges'!$A:$O,2,0))</f>
        <v/>
      </c>
      <c r="C196" s="66" t="str">
        <f>IF($A196="","",VLOOKUP($A196,'Annex 2 EHV charges'!$A:$O,3,0))</f>
        <v/>
      </c>
      <c r="D196" s="65" t="str">
        <f>IF($A196="","",VLOOKUP($A196,'Annex 2 EHV charges'!$A:$O,7,0))</f>
        <v/>
      </c>
      <c r="E196" s="67" t="str">
        <f>IFERROR(IF(VLOOKUP($A196,'Annex 2 EHV charges'!$A:$O,8,FALSE)=0,"",VLOOKUP($A196,'Annex 2 EHV charges'!$A:$O,8,FALSE)),"")</f>
        <v/>
      </c>
      <c r="F196" s="68" t="str">
        <f>IFERROR(IF(VLOOKUP($A196,'Annex 2 EHV charges'!$A:$O,9,FALSE)=0,"",VLOOKUP($A196,'Annex 2 EHV charges'!$A:$O,9,FALSE)),"")</f>
        <v/>
      </c>
      <c r="G196" s="69" t="str">
        <f>IFERROR(IF(VLOOKUP($A196,'Annex 2 EHV charges'!$A:$O,10,FALSE)=0,"",VLOOKUP($A196,'Annex 2 EHV charges'!$A:$O,10,FALSE)),"")</f>
        <v/>
      </c>
      <c r="H196" s="69" t="str">
        <f>IFERROR(IF(VLOOKUP($A196,'Annex 2 EHV charges'!$A:$O,11,FALSE)=0,"",VLOOKUP($A196,'Annex 2 EHV charges'!$A:$O,11,FALSE)),"")</f>
        <v/>
      </c>
    </row>
    <row r="197" spans="1:8" x14ac:dyDescent="0.2">
      <c r="A197" s="65" t="str">
        <f t="array" ref="A197">IFERROR(INDEX('Annex 2 EHV charges'!$A$11:$A$11, MATCH(0, IF(ISBLANK('Annex 2 EHV charges'!$A$11:$A$11),1, COUNTIF(A$4:$A196, 'Annex 2 EHV charges'!$A$11:$A$11)), 0)),"")</f>
        <v/>
      </c>
      <c r="B197" s="65" t="str">
        <f>IF($A197="","",VLOOKUP($A197,'Annex 2 EHV charges'!$A:$O,2,0))</f>
        <v/>
      </c>
      <c r="C197" s="66" t="str">
        <f>IF($A197="","",VLOOKUP($A197,'Annex 2 EHV charges'!$A:$O,3,0))</f>
        <v/>
      </c>
      <c r="D197" s="65" t="str">
        <f>IF($A197="","",VLOOKUP($A197,'Annex 2 EHV charges'!$A:$O,7,0))</f>
        <v/>
      </c>
      <c r="E197" s="67" t="str">
        <f>IFERROR(IF(VLOOKUP($A197,'Annex 2 EHV charges'!$A:$O,8,FALSE)=0,"",VLOOKUP($A197,'Annex 2 EHV charges'!$A:$O,8,FALSE)),"")</f>
        <v/>
      </c>
      <c r="F197" s="68" t="str">
        <f>IFERROR(IF(VLOOKUP($A197,'Annex 2 EHV charges'!$A:$O,9,FALSE)=0,"",VLOOKUP($A197,'Annex 2 EHV charges'!$A:$O,9,FALSE)),"")</f>
        <v/>
      </c>
      <c r="G197" s="69" t="str">
        <f>IFERROR(IF(VLOOKUP($A197,'Annex 2 EHV charges'!$A:$O,10,FALSE)=0,"",VLOOKUP($A197,'Annex 2 EHV charges'!$A:$O,10,FALSE)),"")</f>
        <v/>
      </c>
      <c r="H197" s="69" t="str">
        <f>IFERROR(IF(VLOOKUP($A197,'Annex 2 EHV charges'!$A:$O,11,FALSE)=0,"",VLOOKUP($A197,'Annex 2 EHV charges'!$A:$O,11,FALSE)),"")</f>
        <v/>
      </c>
    </row>
    <row r="198" spans="1:8" x14ac:dyDescent="0.2">
      <c r="A198" s="65" t="str">
        <f t="array" ref="A198">IFERROR(INDEX('Annex 2 EHV charges'!$A$11:$A$11, MATCH(0, IF(ISBLANK('Annex 2 EHV charges'!$A$11:$A$11),1, COUNTIF(A$4:$A197, 'Annex 2 EHV charges'!$A$11:$A$11)), 0)),"")</f>
        <v/>
      </c>
      <c r="B198" s="65" t="str">
        <f>IF($A198="","",VLOOKUP($A198,'Annex 2 EHV charges'!$A:$O,2,0))</f>
        <v/>
      </c>
      <c r="C198" s="66" t="str">
        <f>IF($A198="","",VLOOKUP($A198,'Annex 2 EHV charges'!$A:$O,3,0))</f>
        <v/>
      </c>
      <c r="D198" s="65" t="str">
        <f>IF($A198="","",VLOOKUP($A198,'Annex 2 EHV charges'!$A:$O,7,0))</f>
        <v/>
      </c>
      <c r="E198" s="67" t="str">
        <f>IFERROR(IF(VLOOKUP($A198,'Annex 2 EHV charges'!$A:$O,8,FALSE)=0,"",VLOOKUP($A198,'Annex 2 EHV charges'!$A:$O,8,FALSE)),"")</f>
        <v/>
      </c>
      <c r="F198" s="68" t="str">
        <f>IFERROR(IF(VLOOKUP($A198,'Annex 2 EHV charges'!$A:$O,9,FALSE)=0,"",VLOOKUP($A198,'Annex 2 EHV charges'!$A:$O,9,FALSE)),"")</f>
        <v/>
      </c>
      <c r="G198" s="69" t="str">
        <f>IFERROR(IF(VLOOKUP($A198,'Annex 2 EHV charges'!$A:$O,10,FALSE)=0,"",VLOOKUP($A198,'Annex 2 EHV charges'!$A:$O,10,FALSE)),"")</f>
        <v/>
      </c>
      <c r="H198" s="69" t="str">
        <f>IFERROR(IF(VLOOKUP($A198,'Annex 2 EHV charges'!$A:$O,11,FALSE)=0,"",VLOOKUP($A198,'Annex 2 EHV charges'!$A:$O,11,FALSE)),"")</f>
        <v/>
      </c>
    </row>
    <row r="199" spans="1:8" x14ac:dyDescent="0.2">
      <c r="A199" s="65" t="str">
        <f t="array" ref="A199">IFERROR(INDEX('Annex 2 EHV charges'!$A$11:$A$11, MATCH(0, IF(ISBLANK('Annex 2 EHV charges'!$A$11:$A$11),1, COUNTIF(A$4:$A198, 'Annex 2 EHV charges'!$A$11:$A$11)), 0)),"")</f>
        <v/>
      </c>
      <c r="B199" s="65" t="str">
        <f>IF($A199="","",VLOOKUP($A199,'Annex 2 EHV charges'!$A:$O,2,0))</f>
        <v/>
      </c>
      <c r="C199" s="66" t="str">
        <f>IF($A199="","",VLOOKUP($A199,'Annex 2 EHV charges'!$A:$O,3,0))</f>
        <v/>
      </c>
      <c r="D199" s="65" t="str">
        <f>IF($A199="","",VLOOKUP($A199,'Annex 2 EHV charges'!$A:$O,7,0))</f>
        <v/>
      </c>
      <c r="E199" s="67" t="str">
        <f>IFERROR(IF(VLOOKUP($A199,'Annex 2 EHV charges'!$A:$O,8,FALSE)=0,"",VLOOKUP($A199,'Annex 2 EHV charges'!$A:$O,8,FALSE)),"")</f>
        <v/>
      </c>
      <c r="F199" s="68" t="str">
        <f>IFERROR(IF(VLOOKUP($A199,'Annex 2 EHV charges'!$A:$O,9,FALSE)=0,"",VLOOKUP($A199,'Annex 2 EHV charges'!$A:$O,9,FALSE)),"")</f>
        <v/>
      </c>
      <c r="G199" s="69" t="str">
        <f>IFERROR(IF(VLOOKUP($A199,'Annex 2 EHV charges'!$A:$O,10,FALSE)=0,"",VLOOKUP($A199,'Annex 2 EHV charges'!$A:$O,10,FALSE)),"")</f>
        <v/>
      </c>
      <c r="H199" s="69" t="str">
        <f>IFERROR(IF(VLOOKUP($A199,'Annex 2 EHV charges'!$A:$O,11,FALSE)=0,"",VLOOKUP($A199,'Annex 2 EHV charges'!$A:$O,11,FALSE)),"")</f>
        <v/>
      </c>
    </row>
    <row r="200" spans="1:8" x14ac:dyDescent="0.2">
      <c r="A200" s="65" t="str">
        <f t="array" ref="A200">IFERROR(INDEX('Annex 2 EHV charges'!$A$11:$A$11, MATCH(0, IF(ISBLANK('Annex 2 EHV charges'!$A$11:$A$11),1, COUNTIF(A$4:$A199, 'Annex 2 EHV charges'!$A$11:$A$11)), 0)),"")</f>
        <v/>
      </c>
      <c r="B200" s="65" t="str">
        <f>IF($A200="","",VLOOKUP($A200,'Annex 2 EHV charges'!$A:$O,2,0))</f>
        <v/>
      </c>
      <c r="C200" s="66" t="str">
        <f>IF($A200="","",VLOOKUP($A200,'Annex 2 EHV charges'!$A:$O,3,0))</f>
        <v/>
      </c>
      <c r="D200" s="65" t="str">
        <f>IF($A200="","",VLOOKUP($A200,'Annex 2 EHV charges'!$A:$O,7,0))</f>
        <v/>
      </c>
      <c r="E200" s="67" t="str">
        <f>IFERROR(IF(VLOOKUP($A200,'Annex 2 EHV charges'!$A:$O,8,FALSE)=0,"",VLOOKUP($A200,'Annex 2 EHV charges'!$A:$O,8,FALSE)),"")</f>
        <v/>
      </c>
      <c r="F200" s="68" t="str">
        <f>IFERROR(IF(VLOOKUP($A200,'Annex 2 EHV charges'!$A:$O,9,FALSE)=0,"",VLOOKUP($A200,'Annex 2 EHV charges'!$A:$O,9,FALSE)),"")</f>
        <v/>
      </c>
      <c r="G200" s="69" t="str">
        <f>IFERROR(IF(VLOOKUP($A200,'Annex 2 EHV charges'!$A:$O,10,FALSE)=0,"",VLOOKUP($A200,'Annex 2 EHV charges'!$A:$O,10,FALSE)),"")</f>
        <v/>
      </c>
      <c r="H200" s="69" t="str">
        <f>IFERROR(IF(VLOOKUP($A200,'Annex 2 EHV charges'!$A:$O,11,FALSE)=0,"",VLOOKUP($A200,'Annex 2 EHV charges'!$A:$O,11,FALSE)),"")</f>
        <v/>
      </c>
    </row>
    <row r="201" spans="1:8" x14ac:dyDescent="0.2">
      <c r="A201" s="65" t="str">
        <f t="array" ref="A201">IFERROR(INDEX('Annex 2 EHV charges'!$A$11:$A$11, MATCH(0, IF(ISBLANK('Annex 2 EHV charges'!$A$11:$A$11),1, COUNTIF(A$4:$A200, 'Annex 2 EHV charges'!$A$11:$A$11)), 0)),"")</f>
        <v/>
      </c>
      <c r="B201" s="65" t="str">
        <f>IF($A201="","",VLOOKUP($A201,'Annex 2 EHV charges'!$A:$O,2,0))</f>
        <v/>
      </c>
      <c r="C201" s="66" t="str">
        <f>IF($A201="","",VLOOKUP($A201,'Annex 2 EHV charges'!$A:$O,3,0))</f>
        <v/>
      </c>
      <c r="D201" s="65" t="str">
        <f>IF($A201="","",VLOOKUP($A201,'Annex 2 EHV charges'!$A:$O,7,0))</f>
        <v/>
      </c>
      <c r="E201" s="67" t="str">
        <f>IFERROR(IF(VLOOKUP($A201,'Annex 2 EHV charges'!$A:$O,8,FALSE)=0,"",VLOOKUP($A201,'Annex 2 EHV charges'!$A:$O,8,FALSE)),"")</f>
        <v/>
      </c>
      <c r="F201" s="68" t="str">
        <f>IFERROR(IF(VLOOKUP($A201,'Annex 2 EHV charges'!$A:$O,9,FALSE)=0,"",VLOOKUP($A201,'Annex 2 EHV charges'!$A:$O,9,FALSE)),"")</f>
        <v/>
      </c>
      <c r="G201" s="69" t="str">
        <f>IFERROR(IF(VLOOKUP($A201,'Annex 2 EHV charges'!$A:$O,10,FALSE)=0,"",VLOOKUP($A201,'Annex 2 EHV charges'!$A:$O,10,FALSE)),"")</f>
        <v/>
      </c>
      <c r="H201" s="69" t="str">
        <f>IFERROR(IF(VLOOKUP($A201,'Annex 2 EHV charges'!$A:$O,11,FALSE)=0,"",VLOOKUP($A201,'Annex 2 EHV charges'!$A:$O,11,FALSE)),"")</f>
        <v/>
      </c>
    </row>
    <row r="202" spans="1:8" x14ac:dyDescent="0.2">
      <c r="A202" s="65" t="str">
        <f t="array" ref="A202">IFERROR(INDEX('Annex 2 EHV charges'!$A$11:$A$11, MATCH(0, IF(ISBLANK('Annex 2 EHV charges'!$A$11:$A$11),1, COUNTIF(A$4:$A201, 'Annex 2 EHV charges'!$A$11:$A$11)), 0)),"")</f>
        <v/>
      </c>
      <c r="B202" s="65" t="str">
        <f>IF($A202="","",VLOOKUP($A202,'Annex 2 EHV charges'!$A:$O,2,0))</f>
        <v/>
      </c>
      <c r="C202" s="66" t="str">
        <f>IF($A202="","",VLOOKUP($A202,'Annex 2 EHV charges'!$A:$O,3,0))</f>
        <v/>
      </c>
      <c r="D202" s="65" t="str">
        <f>IF($A202="","",VLOOKUP($A202,'Annex 2 EHV charges'!$A:$O,7,0))</f>
        <v/>
      </c>
      <c r="E202" s="67" t="str">
        <f>IFERROR(IF(VLOOKUP($A202,'Annex 2 EHV charges'!$A:$O,8,FALSE)=0,"",VLOOKUP($A202,'Annex 2 EHV charges'!$A:$O,8,FALSE)),"")</f>
        <v/>
      </c>
      <c r="F202" s="68" t="str">
        <f>IFERROR(IF(VLOOKUP($A202,'Annex 2 EHV charges'!$A:$O,9,FALSE)=0,"",VLOOKUP($A202,'Annex 2 EHV charges'!$A:$O,9,FALSE)),"")</f>
        <v/>
      </c>
      <c r="G202" s="69" t="str">
        <f>IFERROR(IF(VLOOKUP($A202,'Annex 2 EHV charges'!$A:$O,10,FALSE)=0,"",VLOOKUP($A202,'Annex 2 EHV charges'!$A:$O,10,FALSE)),"")</f>
        <v/>
      </c>
      <c r="H202" s="69" t="str">
        <f>IFERROR(IF(VLOOKUP($A202,'Annex 2 EHV charges'!$A:$O,11,FALSE)=0,"",VLOOKUP($A202,'Annex 2 EHV charges'!$A:$O,11,FALSE)),"")</f>
        <v/>
      </c>
    </row>
    <row r="203" spans="1:8" x14ac:dyDescent="0.2">
      <c r="A203" s="65" t="str">
        <f t="array" ref="A203">IFERROR(INDEX('Annex 2 EHV charges'!$A$11:$A$11, MATCH(0, IF(ISBLANK('Annex 2 EHV charges'!$A$11:$A$11),1, COUNTIF(A$4:$A202, 'Annex 2 EHV charges'!$A$11:$A$11)), 0)),"")</f>
        <v/>
      </c>
      <c r="B203" s="65" t="str">
        <f>IF($A203="","",VLOOKUP($A203,'Annex 2 EHV charges'!$A:$O,2,0))</f>
        <v/>
      </c>
      <c r="C203" s="66" t="str">
        <f>IF($A203="","",VLOOKUP($A203,'Annex 2 EHV charges'!$A:$O,3,0))</f>
        <v/>
      </c>
      <c r="D203" s="65" t="str">
        <f>IF($A203="","",VLOOKUP($A203,'Annex 2 EHV charges'!$A:$O,7,0))</f>
        <v/>
      </c>
      <c r="E203" s="67" t="str">
        <f>IFERROR(IF(VLOOKUP($A203,'Annex 2 EHV charges'!$A:$O,8,FALSE)=0,"",VLOOKUP($A203,'Annex 2 EHV charges'!$A:$O,8,FALSE)),"")</f>
        <v/>
      </c>
      <c r="F203" s="68" t="str">
        <f>IFERROR(IF(VLOOKUP($A203,'Annex 2 EHV charges'!$A:$O,9,FALSE)=0,"",VLOOKUP($A203,'Annex 2 EHV charges'!$A:$O,9,FALSE)),"")</f>
        <v/>
      </c>
      <c r="G203" s="69" t="str">
        <f>IFERROR(IF(VLOOKUP($A203,'Annex 2 EHV charges'!$A:$O,10,FALSE)=0,"",VLOOKUP($A203,'Annex 2 EHV charges'!$A:$O,10,FALSE)),"")</f>
        <v/>
      </c>
      <c r="H203" s="69" t="str">
        <f>IFERROR(IF(VLOOKUP($A203,'Annex 2 EHV charges'!$A:$O,11,FALSE)=0,"",VLOOKUP($A203,'Annex 2 EHV charges'!$A:$O,11,FALSE)),"")</f>
        <v/>
      </c>
    </row>
    <row r="204" spans="1:8" x14ac:dyDescent="0.2">
      <c r="A204" s="65" t="str">
        <f t="array" ref="A204">IFERROR(INDEX('Annex 2 EHV charges'!$A$11:$A$11, MATCH(0, IF(ISBLANK('Annex 2 EHV charges'!$A$11:$A$11),1, COUNTIF(A$4:$A203, 'Annex 2 EHV charges'!$A$11:$A$11)), 0)),"")</f>
        <v/>
      </c>
      <c r="B204" s="65" t="str">
        <f>IF($A204="","",VLOOKUP($A204,'Annex 2 EHV charges'!$A:$O,2,0))</f>
        <v/>
      </c>
      <c r="C204" s="66" t="str">
        <f>IF($A204="","",VLOOKUP($A204,'Annex 2 EHV charges'!$A:$O,3,0))</f>
        <v/>
      </c>
      <c r="D204" s="65" t="str">
        <f>IF($A204="","",VLOOKUP($A204,'Annex 2 EHV charges'!$A:$O,7,0))</f>
        <v/>
      </c>
      <c r="E204" s="67" t="str">
        <f>IFERROR(IF(VLOOKUP($A204,'Annex 2 EHV charges'!$A:$O,8,FALSE)=0,"",VLOOKUP($A204,'Annex 2 EHV charges'!$A:$O,8,FALSE)),"")</f>
        <v/>
      </c>
      <c r="F204" s="68" t="str">
        <f>IFERROR(IF(VLOOKUP($A204,'Annex 2 EHV charges'!$A:$O,9,FALSE)=0,"",VLOOKUP($A204,'Annex 2 EHV charges'!$A:$O,9,FALSE)),"")</f>
        <v/>
      </c>
      <c r="G204" s="69" t="str">
        <f>IFERROR(IF(VLOOKUP($A204,'Annex 2 EHV charges'!$A:$O,10,FALSE)=0,"",VLOOKUP($A204,'Annex 2 EHV charges'!$A:$O,10,FALSE)),"")</f>
        <v/>
      </c>
      <c r="H204" s="69" t="str">
        <f>IFERROR(IF(VLOOKUP($A204,'Annex 2 EHV charges'!$A:$O,11,FALSE)=0,"",VLOOKUP($A204,'Annex 2 EHV charges'!$A:$O,11,FALSE)),"")</f>
        <v/>
      </c>
    </row>
    <row r="205" spans="1:8" x14ac:dyDescent="0.2">
      <c r="A205" s="65" t="str">
        <f t="array" ref="A205">IFERROR(INDEX('Annex 2 EHV charges'!$A$11:$A$11, MATCH(0, IF(ISBLANK('Annex 2 EHV charges'!$A$11:$A$11),1, COUNTIF(A$4:$A204, 'Annex 2 EHV charges'!$A$11:$A$11)), 0)),"")</f>
        <v/>
      </c>
      <c r="B205" s="65" t="str">
        <f>IF($A205="","",VLOOKUP($A205,'Annex 2 EHV charges'!$A:$O,2,0))</f>
        <v/>
      </c>
      <c r="C205" s="66" t="str">
        <f>IF($A205="","",VLOOKUP($A205,'Annex 2 EHV charges'!$A:$O,3,0))</f>
        <v/>
      </c>
      <c r="D205" s="65" t="str">
        <f>IF($A205="","",VLOOKUP($A205,'Annex 2 EHV charges'!$A:$O,7,0))</f>
        <v/>
      </c>
      <c r="E205" s="67" t="str">
        <f>IFERROR(IF(VLOOKUP($A205,'Annex 2 EHV charges'!$A:$O,8,FALSE)=0,"",VLOOKUP($A205,'Annex 2 EHV charges'!$A:$O,8,FALSE)),"")</f>
        <v/>
      </c>
      <c r="F205" s="68" t="str">
        <f>IFERROR(IF(VLOOKUP($A205,'Annex 2 EHV charges'!$A:$O,9,FALSE)=0,"",VLOOKUP($A205,'Annex 2 EHV charges'!$A:$O,9,FALSE)),"")</f>
        <v/>
      </c>
      <c r="G205" s="69" t="str">
        <f>IFERROR(IF(VLOOKUP($A205,'Annex 2 EHV charges'!$A:$O,10,FALSE)=0,"",VLOOKUP($A205,'Annex 2 EHV charges'!$A:$O,10,FALSE)),"")</f>
        <v/>
      </c>
      <c r="H205" s="69" t="str">
        <f>IFERROR(IF(VLOOKUP($A205,'Annex 2 EHV charges'!$A:$O,11,FALSE)=0,"",VLOOKUP($A205,'Annex 2 EHV charges'!$A:$O,11,FALSE)),"")</f>
        <v/>
      </c>
    </row>
    <row r="206" spans="1:8" x14ac:dyDescent="0.2">
      <c r="A206" s="65" t="str">
        <f t="array" ref="A206">IFERROR(INDEX('Annex 2 EHV charges'!$A$11:$A$11, MATCH(0, IF(ISBLANK('Annex 2 EHV charges'!$A$11:$A$11),1, COUNTIF(A$4:$A205, 'Annex 2 EHV charges'!$A$11:$A$11)), 0)),"")</f>
        <v/>
      </c>
      <c r="B206" s="65" t="str">
        <f>IF($A206="","",VLOOKUP($A206,'Annex 2 EHV charges'!$A:$O,2,0))</f>
        <v/>
      </c>
      <c r="C206" s="66" t="str">
        <f>IF($A206="","",VLOOKUP($A206,'Annex 2 EHV charges'!$A:$O,3,0))</f>
        <v/>
      </c>
      <c r="D206" s="65" t="str">
        <f>IF($A206="","",VLOOKUP($A206,'Annex 2 EHV charges'!$A:$O,7,0))</f>
        <v/>
      </c>
      <c r="E206" s="67" t="str">
        <f>IFERROR(IF(VLOOKUP($A206,'Annex 2 EHV charges'!$A:$O,8,FALSE)=0,"",VLOOKUP($A206,'Annex 2 EHV charges'!$A:$O,8,FALSE)),"")</f>
        <v/>
      </c>
      <c r="F206" s="68" t="str">
        <f>IFERROR(IF(VLOOKUP($A206,'Annex 2 EHV charges'!$A:$O,9,FALSE)=0,"",VLOOKUP($A206,'Annex 2 EHV charges'!$A:$O,9,FALSE)),"")</f>
        <v/>
      </c>
      <c r="G206" s="69" t="str">
        <f>IFERROR(IF(VLOOKUP($A206,'Annex 2 EHV charges'!$A:$O,10,FALSE)=0,"",VLOOKUP($A206,'Annex 2 EHV charges'!$A:$O,10,FALSE)),"")</f>
        <v/>
      </c>
      <c r="H206" s="69" t="str">
        <f>IFERROR(IF(VLOOKUP($A206,'Annex 2 EHV charges'!$A:$O,11,FALSE)=0,"",VLOOKUP($A206,'Annex 2 EHV charges'!$A:$O,11,FALSE)),"")</f>
        <v/>
      </c>
    </row>
    <row r="207" spans="1:8" x14ac:dyDescent="0.2">
      <c r="A207" s="65" t="str">
        <f t="array" ref="A207">IFERROR(INDEX('Annex 2 EHV charges'!$A$11:$A$11, MATCH(0, IF(ISBLANK('Annex 2 EHV charges'!$A$11:$A$11),1, COUNTIF(A$4:$A206, 'Annex 2 EHV charges'!$A$11:$A$11)), 0)),"")</f>
        <v/>
      </c>
      <c r="B207" s="65" t="str">
        <f>IF($A207="","",VLOOKUP($A207,'Annex 2 EHV charges'!$A:$O,2,0))</f>
        <v/>
      </c>
      <c r="C207" s="66" t="str">
        <f>IF($A207="","",VLOOKUP($A207,'Annex 2 EHV charges'!$A:$O,3,0))</f>
        <v/>
      </c>
      <c r="D207" s="65" t="str">
        <f>IF($A207="","",VLOOKUP($A207,'Annex 2 EHV charges'!$A:$O,7,0))</f>
        <v/>
      </c>
      <c r="E207" s="67" t="str">
        <f>IFERROR(IF(VLOOKUP($A207,'Annex 2 EHV charges'!$A:$O,8,FALSE)=0,"",VLOOKUP($A207,'Annex 2 EHV charges'!$A:$O,8,FALSE)),"")</f>
        <v/>
      </c>
      <c r="F207" s="68" t="str">
        <f>IFERROR(IF(VLOOKUP($A207,'Annex 2 EHV charges'!$A:$O,9,FALSE)=0,"",VLOOKUP($A207,'Annex 2 EHV charges'!$A:$O,9,FALSE)),"")</f>
        <v/>
      </c>
      <c r="G207" s="69" t="str">
        <f>IFERROR(IF(VLOOKUP($A207,'Annex 2 EHV charges'!$A:$O,10,FALSE)=0,"",VLOOKUP($A207,'Annex 2 EHV charges'!$A:$O,10,FALSE)),"")</f>
        <v/>
      </c>
      <c r="H207" s="69" t="str">
        <f>IFERROR(IF(VLOOKUP($A207,'Annex 2 EHV charges'!$A:$O,11,FALSE)=0,"",VLOOKUP($A207,'Annex 2 EHV charges'!$A:$O,11,FALSE)),"")</f>
        <v/>
      </c>
    </row>
    <row r="208" spans="1:8" x14ac:dyDescent="0.2">
      <c r="A208" s="65" t="str">
        <f t="array" ref="A208">IFERROR(INDEX('Annex 2 EHV charges'!$A$11:$A$11, MATCH(0, IF(ISBLANK('Annex 2 EHV charges'!$A$11:$A$11),1, COUNTIF(A$4:$A207, 'Annex 2 EHV charges'!$A$11:$A$11)), 0)),"")</f>
        <v/>
      </c>
      <c r="B208" s="65" t="str">
        <f>IF($A208="","",VLOOKUP($A208,'Annex 2 EHV charges'!$A:$O,2,0))</f>
        <v/>
      </c>
      <c r="C208" s="66" t="str">
        <f>IF($A208="","",VLOOKUP($A208,'Annex 2 EHV charges'!$A:$O,3,0))</f>
        <v/>
      </c>
      <c r="D208" s="65" t="str">
        <f>IF($A208="","",VLOOKUP($A208,'Annex 2 EHV charges'!$A:$O,7,0))</f>
        <v/>
      </c>
      <c r="E208" s="67" t="str">
        <f>IFERROR(IF(VLOOKUP($A208,'Annex 2 EHV charges'!$A:$O,8,FALSE)=0,"",VLOOKUP($A208,'Annex 2 EHV charges'!$A:$O,8,FALSE)),"")</f>
        <v/>
      </c>
      <c r="F208" s="68" t="str">
        <f>IFERROR(IF(VLOOKUP($A208,'Annex 2 EHV charges'!$A:$O,9,FALSE)=0,"",VLOOKUP($A208,'Annex 2 EHV charges'!$A:$O,9,FALSE)),"")</f>
        <v/>
      </c>
      <c r="G208" s="69" t="str">
        <f>IFERROR(IF(VLOOKUP($A208,'Annex 2 EHV charges'!$A:$O,10,FALSE)=0,"",VLOOKUP($A208,'Annex 2 EHV charges'!$A:$O,10,FALSE)),"")</f>
        <v/>
      </c>
      <c r="H208" s="69" t="str">
        <f>IFERROR(IF(VLOOKUP($A208,'Annex 2 EHV charges'!$A:$O,11,FALSE)=0,"",VLOOKUP($A208,'Annex 2 EHV charges'!$A:$O,11,FALSE)),"")</f>
        <v/>
      </c>
    </row>
    <row r="209" spans="1:8" x14ac:dyDescent="0.2">
      <c r="A209" s="65" t="str">
        <f t="array" ref="A209">IFERROR(INDEX('Annex 2 EHV charges'!$A$11:$A$11, MATCH(0, IF(ISBLANK('Annex 2 EHV charges'!$A$11:$A$11),1, COUNTIF(A$4:$A208, 'Annex 2 EHV charges'!$A$11:$A$11)), 0)),"")</f>
        <v/>
      </c>
      <c r="B209" s="65" t="str">
        <f>IF($A209="","",VLOOKUP($A209,'Annex 2 EHV charges'!$A:$O,2,0))</f>
        <v/>
      </c>
      <c r="C209" s="66" t="str">
        <f>IF($A209="","",VLOOKUP($A209,'Annex 2 EHV charges'!$A:$O,3,0))</f>
        <v/>
      </c>
      <c r="D209" s="65" t="str">
        <f>IF($A209="","",VLOOKUP($A209,'Annex 2 EHV charges'!$A:$O,7,0))</f>
        <v/>
      </c>
      <c r="E209" s="67" t="str">
        <f>IFERROR(IF(VLOOKUP($A209,'Annex 2 EHV charges'!$A:$O,8,FALSE)=0,"",VLOOKUP($A209,'Annex 2 EHV charges'!$A:$O,8,FALSE)),"")</f>
        <v/>
      </c>
      <c r="F209" s="68" t="str">
        <f>IFERROR(IF(VLOOKUP($A209,'Annex 2 EHV charges'!$A:$O,9,FALSE)=0,"",VLOOKUP($A209,'Annex 2 EHV charges'!$A:$O,9,FALSE)),"")</f>
        <v/>
      </c>
      <c r="G209" s="69" t="str">
        <f>IFERROR(IF(VLOOKUP($A209,'Annex 2 EHV charges'!$A:$O,10,FALSE)=0,"",VLOOKUP($A209,'Annex 2 EHV charges'!$A:$O,10,FALSE)),"")</f>
        <v/>
      </c>
      <c r="H209" s="69" t="str">
        <f>IFERROR(IF(VLOOKUP($A209,'Annex 2 EHV charges'!$A:$O,11,FALSE)=0,"",VLOOKUP($A209,'Annex 2 EHV charges'!$A:$O,11,FALSE)),"")</f>
        <v/>
      </c>
    </row>
    <row r="210" spans="1:8" x14ac:dyDescent="0.2">
      <c r="A210" s="65" t="str">
        <f t="array" ref="A210">IFERROR(INDEX('Annex 2 EHV charges'!$A$11:$A$11, MATCH(0, IF(ISBLANK('Annex 2 EHV charges'!$A$11:$A$11),1, COUNTIF(A$4:$A209, 'Annex 2 EHV charges'!$A$11:$A$11)), 0)),"")</f>
        <v/>
      </c>
      <c r="B210" s="65" t="str">
        <f>IF($A210="","",VLOOKUP($A210,'Annex 2 EHV charges'!$A:$O,2,0))</f>
        <v/>
      </c>
      <c r="C210" s="66" t="str">
        <f>IF($A210="","",VLOOKUP($A210,'Annex 2 EHV charges'!$A:$O,3,0))</f>
        <v/>
      </c>
      <c r="D210" s="65" t="str">
        <f>IF($A210="","",VLOOKUP($A210,'Annex 2 EHV charges'!$A:$O,7,0))</f>
        <v/>
      </c>
      <c r="E210" s="67" t="str">
        <f>IFERROR(IF(VLOOKUP($A210,'Annex 2 EHV charges'!$A:$O,8,FALSE)=0,"",VLOOKUP($A210,'Annex 2 EHV charges'!$A:$O,8,FALSE)),"")</f>
        <v/>
      </c>
      <c r="F210" s="68" t="str">
        <f>IFERROR(IF(VLOOKUP($A210,'Annex 2 EHV charges'!$A:$O,9,FALSE)=0,"",VLOOKUP($A210,'Annex 2 EHV charges'!$A:$O,9,FALSE)),"")</f>
        <v/>
      </c>
      <c r="G210" s="69" t="str">
        <f>IFERROR(IF(VLOOKUP($A210,'Annex 2 EHV charges'!$A:$O,10,FALSE)=0,"",VLOOKUP($A210,'Annex 2 EHV charges'!$A:$O,10,FALSE)),"")</f>
        <v/>
      </c>
      <c r="H210" s="69" t="str">
        <f>IFERROR(IF(VLOOKUP($A210,'Annex 2 EHV charges'!$A:$O,11,FALSE)=0,"",VLOOKUP($A210,'Annex 2 EHV charges'!$A:$O,11,FALSE)),"")</f>
        <v/>
      </c>
    </row>
    <row r="211" spans="1:8" x14ac:dyDescent="0.2">
      <c r="A211" s="65" t="str">
        <f t="array" ref="A211">IFERROR(INDEX('Annex 2 EHV charges'!$A$11:$A$11, MATCH(0, IF(ISBLANK('Annex 2 EHV charges'!$A$11:$A$11),1, COUNTIF(A$4:$A210, 'Annex 2 EHV charges'!$A$11:$A$11)), 0)),"")</f>
        <v/>
      </c>
      <c r="B211" s="65" t="str">
        <f>IF($A211="","",VLOOKUP($A211,'Annex 2 EHV charges'!$A:$O,2,0))</f>
        <v/>
      </c>
      <c r="C211" s="66" t="str">
        <f>IF($A211="","",VLOOKUP($A211,'Annex 2 EHV charges'!$A:$O,3,0))</f>
        <v/>
      </c>
      <c r="D211" s="65" t="str">
        <f>IF($A211="","",VLOOKUP($A211,'Annex 2 EHV charges'!$A:$O,7,0))</f>
        <v/>
      </c>
      <c r="E211" s="67" t="str">
        <f>IFERROR(IF(VLOOKUP($A211,'Annex 2 EHV charges'!$A:$O,8,FALSE)=0,"",VLOOKUP($A211,'Annex 2 EHV charges'!$A:$O,8,FALSE)),"")</f>
        <v/>
      </c>
      <c r="F211" s="68" t="str">
        <f>IFERROR(IF(VLOOKUP($A211,'Annex 2 EHV charges'!$A:$O,9,FALSE)=0,"",VLOOKUP($A211,'Annex 2 EHV charges'!$A:$O,9,FALSE)),"")</f>
        <v/>
      </c>
      <c r="G211" s="69" t="str">
        <f>IFERROR(IF(VLOOKUP($A211,'Annex 2 EHV charges'!$A:$O,10,FALSE)=0,"",VLOOKUP($A211,'Annex 2 EHV charges'!$A:$O,10,FALSE)),"")</f>
        <v/>
      </c>
      <c r="H211" s="69" t="str">
        <f>IFERROR(IF(VLOOKUP($A211,'Annex 2 EHV charges'!$A:$O,11,FALSE)=0,"",VLOOKUP($A211,'Annex 2 EHV charges'!$A:$O,11,FALSE)),"")</f>
        <v/>
      </c>
    </row>
    <row r="212" spans="1:8" x14ac:dyDescent="0.2">
      <c r="A212" s="65" t="str">
        <f t="array" ref="A212">IFERROR(INDEX('Annex 2 EHV charges'!$A$11:$A$11, MATCH(0, IF(ISBLANK('Annex 2 EHV charges'!$A$11:$A$11),1, COUNTIF(A$4:$A211, 'Annex 2 EHV charges'!$A$11:$A$11)), 0)),"")</f>
        <v/>
      </c>
      <c r="B212" s="65" t="str">
        <f>IF($A212="","",VLOOKUP($A212,'Annex 2 EHV charges'!$A:$O,2,0))</f>
        <v/>
      </c>
      <c r="C212" s="66" t="str">
        <f>IF($A212="","",VLOOKUP($A212,'Annex 2 EHV charges'!$A:$O,3,0))</f>
        <v/>
      </c>
      <c r="D212" s="65" t="str">
        <f>IF($A212="","",VLOOKUP($A212,'Annex 2 EHV charges'!$A:$O,7,0))</f>
        <v/>
      </c>
      <c r="E212" s="67" t="str">
        <f>IFERROR(IF(VLOOKUP($A212,'Annex 2 EHV charges'!$A:$O,8,FALSE)=0,"",VLOOKUP($A212,'Annex 2 EHV charges'!$A:$O,8,FALSE)),"")</f>
        <v/>
      </c>
      <c r="F212" s="68" t="str">
        <f>IFERROR(IF(VLOOKUP($A212,'Annex 2 EHV charges'!$A:$O,9,FALSE)=0,"",VLOOKUP($A212,'Annex 2 EHV charges'!$A:$O,9,FALSE)),"")</f>
        <v/>
      </c>
      <c r="G212" s="69" t="str">
        <f>IFERROR(IF(VLOOKUP($A212,'Annex 2 EHV charges'!$A:$O,10,FALSE)=0,"",VLOOKUP($A212,'Annex 2 EHV charges'!$A:$O,10,FALSE)),"")</f>
        <v/>
      </c>
      <c r="H212" s="69" t="str">
        <f>IFERROR(IF(VLOOKUP($A212,'Annex 2 EHV charges'!$A:$O,11,FALSE)=0,"",VLOOKUP($A212,'Annex 2 EHV charges'!$A:$O,11,FALSE)),"")</f>
        <v/>
      </c>
    </row>
    <row r="213" spans="1:8" x14ac:dyDescent="0.2">
      <c r="A213" s="65" t="str">
        <f t="array" ref="A213">IFERROR(INDEX('Annex 2 EHV charges'!$A$11:$A$11, MATCH(0, IF(ISBLANK('Annex 2 EHV charges'!$A$11:$A$11),1, COUNTIF(A$4:$A212, 'Annex 2 EHV charges'!$A$11:$A$11)), 0)),"")</f>
        <v/>
      </c>
      <c r="B213" s="65" t="str">
        <f>IF($A213="","",VLOOKUP($A213,'Annex 2 EHV charges'!$A:$O,2,0))</f>
        <v/>
      </c>
      <c r="C213" s="66" t="str">
        <f>IF($A213="","",VLOOKUP($A213,'Annex 2 EHV charges'!$A:$O,3,0))</f>
        <v/>
      </c>
      <c r="D213" s="65" t="str">
        <f>IF($A213="","",VLOOKUP($A213,'Annex 2 EHV charges'!$A:$O,7,0))</f>
        <v/>
      </c>
      <c r="E213" s="67" t="str">
        <f>IFERROR(IF(VLOOKUP($A213,'Annex 2 EHV charges'!$A:$O,8,FALSE)=0,"",VLOOKUP($A213,'Annex 2 EHV charges'!$A:$O,8,FALSE)),"")</f>
        <v/>
      </c>
      <c r="F213" s="68" t="str">
        <f>IFERROR(IF(VLOOKUP($A213,'Annex 2 EHV charges'!$A:$O,9,FALSE)=0,"",VLOOKUP($A213,'Annex 2 EHV charges'!$A:$O,9,FALSE)),"")</f>
        <v/>
      </c>
      <c r="G213" s="69" t="str">
        <f>IFERROR(IF(VLOOKUP($A213,'Annex 2 EHV charges'!$A:$O,10,FALSE)=0,"",VLOOKUP($A213,'Annex 2 EHV charges'!$A:$O,10,FALSE)),"")</f>
        <v/>
      </c>
      <c r="H213" s="69" t="str">
        <f>IFERROR(IF(VLOOKUP($A213,'Annex 2 EHV charges'!$A:$O,11,FALSE)=0,"",VLOOKUP($A213,'Annex 2 EHV charges'!$A:$O,11,FALSE)),"")</f>
        <v/>
      </c>
    </row>
    <row r="214" spans="1:8" x14ac:dyDescent="0.2">
      <c r="A214" s="65" t="str">
        <f t="array" ref="A214">IFERROR(INDEX('Annex 2 EHV charges'!$A$11:$A$11, MATCH(0, IF(ISBLANK('Annex 2 EHV charges'!$A$11:$A$11),1, COUNTIF(A$4:$A213, 'Annex 2 EHV charges'!$A$11:$A$11)), 0)),"")</f>
        <v/>
      </c>
      <c r="B214" s="65" t="str">
        <f>IF($A214="","",VLOOKUP($A214,'Annex 2 EHV charges'!$A:$O,2,0))</f>
        <v/>
      </c>
      <c r="C214" s="66" t="str">
        <f>IF($A214="","",VLOOKUP($A214,'Annex 2 EHV charges'!$A:$O,3,0))</f>
        <v/>
      </c>
      <c r="D214" s="65" t="str">
        <f>IF($A214="","",VLOOKUP($A214,'Annex 2 EHV charges'!$A:$O,7,0))</f>
        <v/>
      </c>
      <c r="E214" s="67" t="str">
        <f>IFERROR(IF(VLOOKUP($A214,'Annex 2 EHV charges'!$A:$O,8,FALSE)=0,"",VLOOKUP($A214,'Annex 2 EHV charges'!$A:$O,8,FALSE)),"")</f>
        <v/>
      </c>
      <c r="F214" s="68" t="str">
        <f>IFERROR(IF(VLOOKUP($A214,'Annex 2 EHV charges'!$A:$O,9,FALSE)=0,"",VLOOKUP($A214,'Annex 2 EHV charges'!$A:$O,9,FALSE)),"")</f>
        <v/>
      </c>
      <c r="G214" s="69" t="str">
        <f>IFERROR(IF(VLOOKUP($A214,'Annex 2 EHV charges'!$A:$O,10,FALSE)=0,"",VLOOKUP($A214,'Annex 2 EHV charges'!$A:$O,10,FALSE)),"")</f>
        <v/>
      </c>
      <c r="H214" s="69" t="str">
        <f>IFERROR(IF(VLOOKUP($A214,'Annex 2 EHV charges'!$A:$O,11,FALSE)=0,"",VLOOKUP($A214,'Annex 2 EHV charges'!$A:$O,11,FALSE)),"")</f>
        <v/>
      </c>
    </row>
    <row r="215" spans="1:8" x14ac:dyDescent="0.2">
      <c r="A215" s="65" t="str">
        <f t="array" ref="A215">IFERROR(INDEX('Annex 2 EHV charges'!$A$11:$A$11, MATCH(0, IF(ISBLANK('Annex 2 EHV charges'!$A$11:$A$11),1, COUNTIF(A$4:$A214, 'Annex 2 EHV charges'!$A$11:$A$11)), 0)),"")</f>
        <v/>
      </c>
      <c r="B215" s="65" t="str">
        <f>IF($A215="","",VLOOKUP($A215,'Annex 2 EHV charges'!$A:$O,2,0))</f>
        <v/>
      </c>
      <c r="C215" s="66" t="str">
        <f>IF($A215="","",VLOOKUP($A215,'Annex 2 EHV charges'!$A:$O,3,0))</f>
        <v/>
      </c>
      <c r="D215" s="65" t="str">
        <f>IF($A215="","",VLOOKUP($A215,'Annex 2 EHV charges'!$A:$O,7,0))</f>
        <v/>
      </c>
      <c r="E215" s="67" t="str">
        <f>IFERROR(IF(VLOOKUP($A215,'Annex 2 EHV charges'!$A:$O,8,FALSE)=0,"",VLOOKUP($A215,'Annex 2 EHV charges'!$A:$O,8,FALSE)),"")</f>
        <v/>
      </c>
      <c r="F215" s="68" t="str">
        <f>IFERROR(IF(VLOOKUP($A215,'Annex 2 EHV charges'!$A:$O,9,FALSE)=0,"",VLOOKUP($A215,'Annex 2 EHV charges'!$A:$O,9,FALSE)),"")</f>
        <v/>
      </c>
      <c r="G215" s="69" t="str">
        <f>IFERROR(IF(VLOOKUP($A215,'Annex 2 EHV charges'!$A:$O,10,FALSE)=0,"",VLOOKUP($A215,'Annex 2 EHV charges'!$A:$O,10,FALSE)),"")</f>
        <v/>
      </c>
      <c r="H215" s="69" t="str">
        <f>IFERROR(IF(VLOOKUP($A215,'Annex 2 EHV charges'!$A:$O,11,FALSE)=0,"",VLOOKUP($A215,'Annex 2 EHV charges'!$A:$O,11,FALSE)),"")</f>
        <v/>
      </c>
    </row>
    <row r="216" spans="1:8" x14ac:dyDescent="0.2">
      <c r="A216" s="65" t="str">
        <f t="array" ref="A216">IFERROR(INDEX('Annex 2 EHV charges'!$A$11:$A$11, MATCH(0, IF(ISBLANK('Annex 2 EHV charges'!$A$11:$A$11),1, COUNTIF(A$4:$A215, 'Annex 2 EHV charges'!$A$11:$A$11)), 0)),"")</f>
        <v/>
      </c>
      <c r="B216" s="65" t="str">
        <f>IF($A216="","",VLOOKUP($A216,'Annex 2 EHV charges'!$A:$O,2,0))</f>
        <v/>
      </c>
      <c r="C216" s="66" t="str">
        <f>IF($A216="","",VLOOKUP($A216,'Annex 2 EHV charges'!$A:$O,3,0))</f>
        <v/>
      </c>
      <c r="D216" s="65" t="str">
        <f>IF($A216="","",VLOOKUP($A216,'Annex 2 EHV charges'!$A:$O,7,0))</f>
        <v/>
      </c>
      <c r="E216" s="67" t="str">
        <f>IFERROR(IF(VLOOKUP($A216,'Annex 2 EHV charges'!$A:$O,8,FALSE)=0,"",VLOOKUP($A216,'Annex 2 EHV charges'!$A:$O,8,FALSE)),"")</f>
        <v/>
      </c>
      <c r="F216" s="68" t="str">
        <f>IFERROR(IF(VLOOKUP($A216,'Annex 2 EHV charges'!$A:$O,9,FALSE)=0,"",VLOOKUP($A216,'Annex 2 EHV charges'!$A:$O,9,FALSE)),"")</f>
        <v/>
      </c>
      <c r="G216" s="69" t="str">
        <f>IFERROR(IF(VLOOKUP($A216,'Annex 2 EHV charges'!$A:$O,10,FALSE)=0,"",VLOOKUP($A216,'Annex 2 EHV charges'!$A:$O,10,FALSE)),"")</f>
        <v/>
      </c>
      <c r="H216" s="69" t="str">
        <f>IFERROR(IF(VLOOKUP($A216,'Annex 2 EHV charges'!$A:$O,11,FALSE)=0,"",VLOOKUP($A216,'Annex 2 EHV charges'!$A:$O,11,FALSE)),"")</f>
        <v/>
      </c>
    </row>
    <row r="217" spans="1:8" x14ac:dyDescent="0.2">
      <c r="A217" s="65" t="str">
        <f t="array" ref="A217">IFERROR(INDEX('Annex 2 EHV charges'!$A$11:$A$11, MATCH(0, IF(ISBLANK('Annex 2 EHV charges'!$A$11:$A$11),1, COUNTIF(A$4:$A216, 'Annex 2 EHV charges'!$A$11:$A$11)), 0)),"")</f>
        <v/>
      </c>
      <c r="B217" s="65" t="str">
        <f>IF($A217="","",VLOOKUP($A217,'Annex 2 EHV charges'!$A:$O,2,0))</f>
        <v/>
      </c>
      <c r="C217" s="66" t="str">
        <f>IF($A217="","",VLOOKUP($A217,'Annex 2 EHV charges'!$A:$O,3,0))</f>
        <v/>
      </c>
      <c r="D217" s="65" t="str">
        <f>IF($A217="","",VLOOKUP($A217,'Annex 2 EHV charges'!$A:$O,7,0))</f>
        <v/>
      </c>
      <c r="E217" s="67" t="str">
        <f>IFERROR(IF(VLOOKUP($A217,'Annex 2 EHV charges'!$A:$O,8,FALSE)=0,"",VLOOKUP($A217,'Annex 2 EHV charges'!$A:$O,8,FALSE)),"")</f>
        <v/>
      </c>
      <c r="F217" s="68" t="str">
        <f>IFERROR(IF(VLOOKUP($A217,'Annex 2 EHV charges'!$A:$O,9,FALSE)=0,"",VLOOKUP($A217,'Annex 2 EHV charges'!$A:$O,9,FALSE)),"")</f>
        <v/>
      </c>
      <c r="G217" s="69" t="str">
        <f>IFERROR(IF(VLOOKUP($A217,'Annex 2 EHV charges'!$A:$O,10,FALSE)=0,"",VLOOKUP($A217,'Annex 2 EHV charges'!$A:$O,10,FALSE)),"")</f>
        <v/>
      </c>
      <c r="H217" s="69" t="str">
        <f>IFERROR(IF(VLOOKUP($A217,'Annex 2 EHV charges'!$A:$O,11,FALSE)=0,"",VLOOKUP($A217,'Annex 2 EHV charges'!$A:$O,11,FALSE)),"")</f>
        <v/>
      </c>
    </row>
    <row r="218" spans="1:8" x14ac:dyDescent="0.2">
      <c r="A218" s="65" t="str">
        <f t="array" ref="A218">IFERROR(INDEX('Annex 2 EHV charges'!$A$11:$A$11, MATCH(0, IF(ISBLANK('Annex 2 EHV charges'!$A$11:$A$11),1, COUNTIF(A$4:$A217, 'Annex 2 EHV charges'!$A$11:$A$11)), 0)),"")</f>
        <v/>
      </c>
      <c r="B218" s="65" t="str">
        <f>IF($A218="","",VLOOKUP($A218,'Annex 2 EHV charges'!$A:$O,2,0))</f>
        <v/>
      </c>
      <c r="C218" s="66" t="str">
        <f>IF($A218="","",VLOOKUP($A218,'Annex 2 EHV charges'!$A:$O,3,0))</f>
        <v/>
      </c>
      <c r="D218" s="65" t="str">
        <f>IF($A218="","",VLOOKUP($A218,'Annex 2 EHV charges'!$A:$O,7,0))</f>
        <v/>
      </c>
      <c r="E218" s="67" t="str">
        <f>IFERROR(IF(VLOOKUP($A218,'Annex 2 EHV charges'!$A:$O,8,FALSE)=0,"",VLOOKUP($A218,'Annex 2 EHV charges'!$A:$O,8,FALSE)),"")</f>
        <v/>
      </c>
      <c r="F218" s="68" t="str">
        <f>IFERROR(IF(VLOOKUP($A218,'Annex 2 EHV charges'!$A:$O,9,FALSE)=0,"",VLOOKUP($A218,'Annex 2 EHV charges'!$A:$O,9,FALSE)),"")</f>
        <v/>
      </c>
      <c r="G218" s="69" t="str">
        <f>IFERROR(IF(VLOOKUP($A218,'Annex 2 EHV charges'!$A:$O,10,FALSE)=0,"",VLOOKUP($A218,'Annex 2 EHV charges'!$A:$O,10,FALSE)),"")</f>
        <v/>
      </c>
      <c r="H218" s="69" t="str">
        <f>IFERROR(IF(VLOOKUP($A218,'Annex 2 EHV charges'!$A:$O,11,FALSE)=0,"",VLOOKUP($A218,'Annex 2 EHV charges'!$A:$O,11,FALSE)),"")</f>
        <v/>
      </c>
    </row>
    <row r="219" spans="1:8" x14ac:dyDescent="0.2">
      <c r="A219" s="65" t="str">
        <f t="array" ref="A219">IFERROR(INDEX('Annex 2 EHV charges'!$A$11:$A$11, MATCH(0, IF(ISBLANK('Annex 2 EHV charges'!$A$11:$A$11),1, COUNTIF(A$4:$A218, 'Annex 2 EHV charges'!$A$11:$A$11)), 0)),"")</f>
        <v/>
      </c>
      <c r="B219" s="65" t="str">
        <f>IF($A219="","",VLOOKUP($A219,'Annex 2 EHV charges'!$A:$O,2,0))</f>
        <v/>
      </c>
      <c r="C219" s="66" t="str">
        <f>IF($A219="","",VLOOKUP($A219,'Annex 2 EHV charges'!$A:$O,3,0))</f>
        <v/>
      </c>
      <c r="D219" s="65" t="str">
        <f>IF($A219="","",VLOOKUP($A219,'Annex 2 EHV charges'!$A:$O,7,0))</f>
        <v/>
      </c>
      <c r="E219" s="67" t="str">
        <f>IFERROR(IF(VLOOKUP($A219,'Annex 2 EHV charges'!$A:$O,8,FALSE)=0,"",VLOOKUP($A219,'Annex 2 EHV charges'!$A:$O,8,FALSE)),"")</f>
        <v/>
      </c>
      <c r="F219" s="68" t="str">
        <f>IFERROR(IF(VLOOKUP($A219,'Annex 2 EHV charges'!$A:$O,9,FALSE)=0,"",VLOOKUP($A219,'Annex 2 EHV charges'!$A:$O,9,FALSE)),"")</f>
        <v/>
      </c>
      <c r="G219" s="69" t="str">
        <f>IFERROR(IF(VLOOKUP($A219,'Annex 2 EHV charges'!$A:$O,10,FALSE)=0,"",VLOOKUP($A219,'Annex 2 EHV charges'!$A:$O,10,FALSE)),"")</f>
        <v/>
      </c>
      <c r="H219" s="69" t="str">
        <f>IFERROR(IF(VLOOKUP($A219,'Annex 2 EHV charges'!$A:$O,11,FALSE)=0,"",VLOOKUP($A219,'Annex 2 EHV charges'!$A:$O,11,FALSE)),"")</f>
        <v/>
      </c>
    </row>
    <row r="220" spans="1:8" x14ac:dyDescent="0.2">
      <c r="A220" s="65" t="str">
        <f t="array" ref="A220">IFERROR(INDEX('Annex 2 EHV charges'!$A$11:$A$11, MATCH(0, IF(ISBLANK('Annex 2 EHV charges'!$A$11:$A$11),1, COUNTIF(A$4:$A219, 'Annex 2 EHV charges'!$A$11:$A$11)), 0)),"")</f>
        <v/>
      </c>
      <c r="B220" s="65" t="str">
        <f>IF($A220="","",VLOOKUP($A220,'Annex 2 EHV charges'!$A:$O,2,0))</f>
        <v/>
      </c>
      <c r="C220" s="66" t="str">
        <f>IF($A220="","",VLOOKUP($A220,'Annex 2 EHV charges'!$A:$O,3,0))</f>
        <v/>
      </c>
      <c r="D220" s="65" t="str">
        <f>IF($A220="","",VLOOKUP($A220,'Annex 2 EHV charges'!$A:$O,7,0))</f>
        <v/>
      </c>
      <c r="E220" s="67" t="str">
        <f>IFERROR(IF(VLOOKUP($A220,'Annex 2 EHV charges'!$A:$O,8,FALSE)=0,"",VLOOKUP($A220,'Annex 2 EHV charges'!$A:$O,8,FALSE)),"")</f>
        <v/>
      </c>
      <c r="F220" s="68" t="str">
        <f>IFERROR(IF(VLOOKUP($A220,'Annex 2 EHV charges'!$A:$O,9,FALSE)=0,"",VLOOKUP($A220,'Annex 2 EHV charges'!$A:$O,9,FALSE)),"")</f>
        <v/>
      </c>
      <c r="G220" s="69" t="str">
        <f>IFERROR(IF(VLOOKUP($A220,'Annex 2 EHV charges'!$A:$O,10,FALSE)=0,"",VLOOKUP($A220,'Annex 2 EHV charges'!$A:$O,10,FALSE)),"")</f>
        <v/>
      </c>
      <c r="H220" s="69" t="str">
        <f>IFERROR(IF(VLOOKUP($A220,'Annex 2 EHV charges'!$A:$O,11,FALSE)=0,"",VLOOKUP($A220,'Annex 2 EHV charges'!$A:$O,11,FALSE)),"")</f>
        <v/>
      </c>
    </row>
    <row r="221" spans="1:8" x14ac:dyDescent="0.2">
      <c r="A221" s="65" t="str">
        <f t="array" ref="A221">IFERROR(INDEX('Annex 2 EHV charges'!$A$11:$A$11, MATCH(0, IF(ISBLANK('Annex 2 EHV charges'!$A$11:$A$11),1, COUNTIF(A$4:$A220, 'Annex 2 EHV charges'!$A$11:$A$11)), 0)),"")</f>
        <v/>
      </c>
      <c r="B221" s="65" t="str">
        <f>IF($A221="","",VLOOKUP($A221,'Annex 2 EHV charges'!$A:$O,2,0))</f>
        <v/>
      </c>
      <c r="C221" s="66" t="str">
        <f>IF($A221="","",VLOOKUP($A221,'Annex 2 EHV charges'!$A:$O,3,0))</f>
        <v/>
      </c>
      <c r="D221" s="65" t="str">
        <f>IF($A221="","",VLOOKUP($A221,'Annex 2 EHV charges'!$A:$O,7,0))</f>
        <v/>
      </c>
      <c r="E221" s="67" t="str">
        <f>IFERROR(IF(VLOOKUP($A221,'Annex 2 EHV charges'!$A:$O,8,FALSE)=0,"",VLOOKUP($A221,'Annex 2 EHV charges'!$A:$O,8,FALSE)),"")</f>
        <v/>
      </c>
      <c r="F221" s="68" t="str">
        <f>IFERROR(IF(VLOOKUP($A221,'Annex 2 EHV charges'!$A:$O,9,FALSE)=0,"",VLOOKUP($A221,'Annex 2 EHV charges'!$A:$O,9,FALSE)),"")</f>
        <v/>
      </c>
      <c r="G221" s="69" t="str">
        <f>IFERROR(IF(VLOOKUP($A221,'Annex 2 EHV charges'!$A:$O,10,FALSE)=0,"",VLOOKUP($A221,'Annex 2 EHV charges'!$A:$O,10,FALSE)),"")</f>
        <v/>
      </c>
      <c r="H221" s="69" t="str">
        <f>IFERROR(IF(VLOOKUP($A221,'Annex 2 EHV charges'!$A:$O,11,FALSE)=0,"",VLOOKUP($A221,'Annex 2 EHV charges'!$A:$O,11,FALSE)),"")</f>
        <v/>
      </c>
    </row>
    <row r="222" spans="1:8" x14ac:dyDescent="0.2">
      <c r="A222" s="65" t="str">
        <f t="array" ref="A222">IFERROR(INDEX('Annex 2 EHV charges'!$A$11:$A$11, MATCH(0, IF(ISBLANK('Annex 2 EHV charges'!$A$11:$A$11),1, COUNTIF(A$4:$A221, 'Annex 2 EHV charges'!$A$11:$A$11)), 0)),"")</f>
        <v/>
      </c>
      <c r="B222" s="65" t="str">
        <f>IF($A222="","",VLOOKUP($A222,'Annex 2 EHV charges'!$A:$O,2,0))</f>
        <v/>
      </c>
      <c r="C222" s="66" t="str">
        <f>IF($A222="","",VLOOKUP($A222,'Annex 2 EHV charges'!$A:$O,3,0))</f>
        <v/>
      </c>
      <c r="D222" s="65" t="str">
        <f>IF($A222="","",VLOOKUP($A222,'Annex 2 EHV charges'!$A:$O,7,0))</f>
        <v/>
      </c>
      <c r="E222" s="67" t="str">
        <f>IFERROR(IF(VLOOKUP($A222,'Annex 2 EHV charges'!$A:$O,8,FALSE)=0,"",VLOOKUP($A222,'Annex 2 EHV charges'!$A:$O,8,FALSE)),"")</f>
        <v/>
      </c>
      <c r="F222" s="68" t="str">
        <f>IFERROR(IF(VLOOKUP($A222,'Annex 2 EHV charges'!$A:$O,9,FALSE)=0,"",VLOOKUP($A222,'Annex 2 EHV charges'!$A:$O,9,FALSE)),"")</f>
        <v/>
      </c>
      <c r="G222" s="69" t="str">
        <f>IFERROR(IF(VLOOKUP($A222,'Annex 2 EHV charges'!$A:$O,10,FALSE)=0,"",VLOOKUP($A222,'Annex 2 EHV charges'!$A:$O,10,FALSE)),"")</f>
        <v/>
      </c>
      <c r="H222" s="69" t="str">
        <f>IFERROR(IF(VLOOKUP($A222,'Annex 2 EHV charges'!$A:$O,11,FALSE)=0,"",VLOOKUP($A222,'Annex 2 EHV charges'!$A:$O,11,FALSE)),"")</f>
        <v/>
      </c>
    </row>
    <row r="223" spans="1:8" x14ac:dyDescent="0.2">
      <c r="A223" s="65" t="str">
        <f t="array" ref="A223">IFERROR(INDEX('Annex 2 EHV charges'!$A$11:$A$11, MATCH(0, IF(ISBLANK('Annex 2 EHV charges'!$A$11:$A$11),1, COUNTIF(A$4:$A222, 'Annex 2 EHV charges'!$A$11:$A$11)), 0)),"")</f>
        <v/>
      </c>
      <c r="B223" s="65" t="str">
        <f>IF($A223="","",VLOOKUP($A223,'Annex 2 EHV charges'!$A:$O,2,0))</f>
        <v/>
      </c>
      <c r="C223" s="66" t="str">
        <f>IF($A223="","",VLOOKUP($A223,'Annex 2 EHV charges'!$A:$O,3,0))</f>
        <v/>
      </c>
      <c r="D223" s="65" t="str">
        <f>IF($A223="","",VLOOKUP($A223,'Annex 2 EHV charges'!$A:$O,7,0))</f>
        <v/>
      </c>
      <c r="E223" s="67" t="str">
        <f>IFERROR(IF(VLOOKUP($A223,'Annex 2 EHV charges'!$A:$O,8,FALSE)=0,"",VLOOKUP($A223,'Annex 2 EHV charges'!$A:$O,8,FALSE)),"")</f>
        <v/>
      </c>
      <c r="F223" s="68" t="str">
        <f>IFERROR(IF(VLOOKUP($A223,'Annex 2 EHV charges'!$A:$O,9,FALSE)=0,"",VLOOKUP($A223,'Annex 2 EHV charges'!$A:$O,9,FALSE)),"")</f>
        <v/>
      </c>
      <c r="G223" s="69" t="str">
        <f>IFERROR(IF(VLOOKUP($A223,'Annex 2 EHV charges'!$A:$O,10,FALSE)=0,"",VLOOKUP($A223,'Annex 2 EHV charges'!$A:$O,10,FALSE)),"")</f>
        <v/>
      </c>
      <c r="H223" s="69" t="str">
        <f>IFERROR(IF(VLOOKUP($A223,'Annex 2 EHV charges'!$A:$O,11,FALSE)=0,"",VLOOKUP($A223,'Annex 2 EHV charges'!$A:$O,11,FALSE)),"")</f>
        <v/>
      </c>
    </row>
    <row r="224" spans="1:8" x14ac:dyDescent="0.2">
      <c r="A224" s="65" t="str">
        <f t="array" ref="A224">IFERROR(INDEX('Annex 2 EHV charges'!$A$11:$A$11, MATCH(0, IF(ISBLANK('Annex 2 EHV charges'!$A$11:$A$11),1, COUNTIF(A$4:$A223, 'Annex 2 EHV charges'!$A$11:$A$11)), 0)),"")</f>
        <v/>
      </c>
      <c r="B224" s="65" t="str">
        <f>IF($A224="","",VLOOKUP($A224,'Annex 2 EHV charges'!$A:$O,2,0))</f>
        <v/>
      </c>
      <c r="C224" s="66" t="str">
        <f>IF($A224="","",VLOOKUP($A224,'Annex 2 EHV charges'!$A:$O,3,0))</f>
        <v/>
      </c>
      <c r="D224" s="65" t="str">
        <f>IF($A224="","",VLOOKUP($A224,'Annex 2 EHV charges'!$A:$O,7,0))</f>
        <v/>
      </c>
      <c r="E224" s="67" t="str">
        <f>IFERROR(IF(VLOOKUP($A224,'Annex 2 EHV charges'!$A:$O,8,FALSE)=0,"",VLOOKUP($A224,'Annex 2 EHV charges'!$A:$O,8,FALSE)),"")</f>
        <v/>
      </c>
      <c r="F224" s="68" t="str">
        <f>IFERROR(IF(VLOOKUP($A224,'Annex 2 EHV charges'!$A:$O,9,FALSE)=0,"",VLOOKUP($A224,'Annex 2 EHV charges'!$A:$O,9,FALSE)),"")</f>
        <v/>
      </c>
      <c r="G224" s="69" t="str">
        <f>IFERROR(IF(VLOOKUP($A224,'Annex 2 EHV charges'!$A:$O,10,FALSE)=0,"",VLOOKUP($A224,'Annex 2 EHV charges'!$A:$O,10,FALSE)),"")</f>
        <v/>
      </c>
      <c r="H224" s="69" t="str">
        <f>IFERROR(IF(VLOOKUP($A224,'Annex 2 EHV charges'!$A:$O,11,FALSE)=0,"",VLOOKUP($A224,'Annex 2 EHV charges'!$A:$O,11,FALSE)),"")</f>
        <v/>
      </c>
    </row>
    <row r="225" spans="1:8" x14ac:dyDescent="0.2">
      <c r="A225" s="65" t="str">
        <f t="array" ref="A225">IFERROR(INDEX('Annex 2 EHV charges'!$A$11:$A$11, MATCH(0, IF(ISBLANK('Annex 2 EHV charges'!$A$11:$A$11),1, COUNTIF(A$4:$A224, 'Annex 2 EHV charges'!$A$11:$A$11)), 0)),"")</f>
        <v/>
      </c>
      <c r="B225" s="65" t="str">
        <f>IF($A225="","",VLOOKUP($A225,'Annex 2 EHV charges'!$A:$O,2,0))</f>
        <v/>
      </c>
      <c r="C225" s="66" t="str">
        <f>IF($A225="","",VLOOKUP($A225,'Annex 2 EHV charges'!$A:$O,3,0))</f>
        <v/>
      </c>
      <c r="D225" s="65" t="str">
        <f>IF($A225="","",VLOOKUP($A225,'Annex 2 EHV charges'!$A:$O,7,0))</f>
        <v/>
      </c>
      <c r="E225" s="67" t="str">
        <f>IFERROR(IF(VLOOKUP($A225,'Annex 2 EHV charges'!$A:$O,8,FALSE)=0,"",VLOOKUP($A225,'Annex 2 EHV charges'!$A:$O,8,FALSE)),"")</f>
        <v/>
      </c>
      <c r="F225" s="68" t="str">
        <f>IFERROR(IF(VLOOKUP($A225,'Annex 2 EHV charges'!$A:$O,9,FALSE)=0,"",VLOOKUP($A225,'Annex 2 EHV charges'!$A:$O,9,FALSE)),"")</f>
        <v/>
      </c>
      <c r="G225" s="69" t="str">
        <f>IFERROR(IF(VLOOKUP($A225,'Annex 2 EHV charges'!$A:$O,10,FALSE)=0,"",VLOOKUP($A225,'Annex 2 EHV charges'!$A:$O,10,FALSE)),"")</f>
        <v/>
      </c>
      <c r="H225" s="69" t="str">
        <f>IFERROR(IF(VLOOKUP($A225,'Annex 2 EHV charges'!$A:$O,11,FALSE)=0,"",VLOOKUP($A225,'Annex 2 EHV charges'!$A:$O,11,FALSE)),"")</f>
        <v/>
      </c>
    </row>
    <row r="226" spans="1:8" x14ac:dyDescent="0.2">
      <c r="A226" s="65" t="str">
        <f t="array" ref="A226">IFERROR(INDEX('Annex 2 EHV charges'!$A$11:$A$11, MATCH(0, IF(ISBLANK('Annex 2 EHV charges'!$A$11:$A$11),1, COUNTIF(A$4:$A225, 'Annex 2 EHV charges'!$A$11:$A$11)), 0)),"")</f>
        <v/>
      </c>
      <c r="B226" s="65" t="str">
        <f>IF($A226="","",VLOOKUP($A226,'Annex 2 EHV charges'!$A:$O,2,0))</f>
        <v/>
      </c>
      <c r="C226" s="66" t="str">
        <f>IF($A226="","",VLOOKUP($A226,'Annex 2 EHV charges'!$A:$O,3,0))</f>
        <v/>
      </c>
      <c r="D226" s="65" t="str">
        <f>IF($A226="","",VLOOKUP($A226,'Annex 2 EHV charges'!$A:$O,7,0))</f>
        <v/>
      </c>
      <c r="E226" s="67" t="str">
        <f>IFERROR(IF(VLOOKUP($A226,'Annex 2 EHV charges'!$A:$O,8,FALSE)=0,"",VLOOKUP($A226,'Annex 2 EHV charges'!$A:$O,8,FALSE)),"")</f>
        <v/>
      </c>
      <c r="F226" s="68" t="str">
        <f>IFERROR(IF(VLOOKUP($A226,'Annex 2 EHV charges'!$A:$O,9,FALSE)=0,"",VLOOKUP($A226,'Annex 2 EHV charges'!$A:$O,9,FALSE)),"")</f>
        <v/>
      </c>
      <c r="G226" s="69" t="str">
        <f>IFERROR(IF(VLOOKUP($A226,'Annex 2 EHV charges'!$A:$O,10,FALSE)=0,"",VLOOKUP($A226,'Annex 2 EHV charges'!$A:$O,10,FALSE)),"")</f>
        <v/>
      </c>
      <c r="H226" s="69" t="str">
        <f>IFERROR(IF(VLOOKUP($A226,'Annex 2 EHV charges'!$A:$O,11,FALSE)=0,"",VLOOKUP($A226,'Annex 2 EHV charges'!$A:$O,11,FALSE)),"")</f>
        <v/>
      </c>
    </row>
    <row r="227" spans="1:8" x14ac:dyDescent="0.2">
      <c r="A227" s="65" t="str">
        <f t="array" ref="A227">IFERROR(INDEX('Annex 2 EHV charges'!$A$11:$A$11, MATCH(0, IF(ISBLANK('Annex 2 EHV charges'!$A$11:$A$11),1, COUNTIF(A$4:$A226, 'Annex 2 EHV charges'!$A$11:$A$11)), 0)),"")</f>
        <v/>
      </c>
      <c r="B227" s="65" t="str">
        <f>IF($A227="","",VLOOKUP($A227,'Annex 2 EHV charges'!$A:$O,2,0))</f>
        <v/>
      </c>
      <c r="C227" s="66" t="str">
        <f>IF($A227="","",VLOOKUP($A227,'Annex 2 EHV charges'!$A:$O,3,0))</f>
        <v/>
      </c>
      <c r="D227" s="65" t="str">
        <f>IF($A227="","",VLOOKUP($A227,'Annex 2 EHV charges'!$A:$O,7,0))</f>
        <v/>
      </c>
      <c r="E227" s="67" t="str">
        <f>IFERROR(IF(VLOOKUP($A227,'Annex 2 EHV charges'!$A:$O,8,FALSE)=0,"",VLOOKUP($A227,'Annex 2 EHV charges'!$A:$O,8,FALSE)),"")</f>
        <v/>
      </c>
      <c r="F227" s="68" t="str">
        <f>IFERROR(IF(VLOOKUP($A227,'Annex 2 EHV charges'!$A:$O,9,FALSE)=0,"",VLOOKUP($A227,'Annex 2 EHV charges'!$A:$O,9,FALSE)),"")</f>
        <v/>
      </c>
      <c r="G227" s="69" t="str">
        <f>IFERROR(IF(VLOOKUP($A227,'Annex 2 EHV charges'!$A:$O,10,FALSE)=0,"",VLOOKUP($A227,'Annex 2 EHV charges'!$A:$O,10,FALSE)),"")</f>
        <v/>
      </c>
      <c r="H227" s="69" t="str">
        <f>IFERROR(IF(VLOOKUP($A227,'Annex 2 EHV charges'!$A:$O,11,FALSE)=0,"",VLOOKUP($A227,'Annex 2 EHV charges'!$A:$O,11,FALSE)),"")</f>
        <v/>
      </c>
    </row>
    <row r="228" spans="1:8" x14ac:dyDescent="0.2">
      <c r="A228" s="65" t="str">
        <f t="array" ref="A228">IFERROR(INDEX('Annex 2 EHV charges'!$A$11:$A$11, MATCH(0, IF(ISBLANK('Annex 2 EHV charges'!$A$11:$A$11),1, COUNTIF(A$4:$A227, 'Annex 2 EHV charges'!$A$11:$A$11)), 0)),"")</f>
        <v/>
      </c>
      <c r="B228" s="65" t="str">
        <f>IF($A228="","",VLOOKUP($A228,'Annex 2 EHV charges'!$A:$O,2,0))</f>
        <v/>
      </c>
      <c r="C228" s="66" t="str">
        <f>IF($A228="","",VLOOKUP($A228,'Annex 2 EHV charges'!$A:$O,3,0))</f>
        <v/>
      </c>
      <c r="D228" s="65" t="str">
        <f>IF($A228="","",VLOOKUP($A228,'Annex 2 EHV charges'!$A:$O,7,0))</f>
        <v/>
      </c>
      <c r="E228" s="67" t="str">
        <f>IFERROR(IF(VLOOKUP($A228,'Annex 2 EHV charges'!$A:$O,8,FALSE)=0,"",VLOOKUP($A228,'Annex 2 EHV charges'!$A:$O,8,FALSE)),"")</f>
        <v/>
      </c>
      <c r="F228" s="68" t="str">
        <f>IFERROR(IF(VLOOKUP($A228,'Annex 2 EHV charges'!$A:$O,9,FALSE)=0,"",VLOOKUP($A228,'Annex 2 EHV charges'!$A:$O,9,FALSE)),"")</f>
        <v/>
      </c>
      <c r="G228" s="69" t="str">
        <f>IFERROR(IF(VLOOKUP($A228,'Annex 2 EHV charges'!$A:$O,10,FALSE)=0,"",VLOOKUP($A228,'Annex 2 EHV charges'!$A:$O,10,FALSE)),"")</f>
        <v/>
      </c>
      <c r="H228" s="69" t="str">
        <f>IFERROR(IF(VLOOKUP($A228,'Annex 2 EHV charges'!$A:$O,11,FALSE)=0,"",VLOOKUP($A228,'Annex 2 EHV charges'!$A:$O,11,FALSE)),"")</f>
        <v/>
      </c>
    </row>
    <row r="229" spans="1:8" x14ac:dyDescent="0.2">
      <c r="A229" s="65" t="str">
        <f t="array" ref="A229">IFERROR(INDEX('Annex 2 EHV charges'!$A$11:$A$11, MATCH(0, IF(ISBLANK('Annex 2 EHV charges'!$A$11:$A$11),1, COUNTIF(A$4:$A228, 'Annex 2 EHV charges'!$A$11:$A$11)), 0)),"")</f>
        <v/>
      </c>
      <c r="B229" s="65" t="str">
        <f>IF($A229="","",VLOOKUP($A229,'Annex 2 EHV charges'!$A:$O,2,0))</f>
        <v/>
      </c>
      <c r="C229" s="66" t="str">
        <f>IF($A229="","",VLOOKUP($A229,'Annex 2 EHV charges'!$A:$O,3,0))</f>
        <v/>
      </c>
      <c r="D229" s="65" t="str">
        <f>IF($A229="","",VLOOKUP($A229,'Annex 2 EHV charges'!$A:$O,7,0))</f>
        <v/>
      </c>
      <c r="E229" s="67" t="str">
        <f>IFERROR(IF(VLOOKUP($A229,'Annex 2 EHV charges'!$A:$O,8,FALSE)=0,"",VLOOKUP($A229,'Annex 2 EHV charges'!$A:$O,8,FALSE)),"")</f>
        <v/>
      </c>
      <c r="F229" s="68" t="str">
        <f>IFERROR(IF(VLOOKUP($A229,'Annex 2 EHV charges'!$A:$O,9,FALSE)=0,"",VLOOKUP($A229,'Annex 2 EHV charges'!$A:$O,9,FALSE)),"")</f>
        <v/>
      </c>
      <c r="G229" s="69" t="str">
        <f>IFERROR(IF(VLOOKUP($A229,'Annex 2 EHV charges'!$A:$O,10,FALSE)=0,"",VLOOKUP($A229,'Annex 2 EHV charges'!$A:$O,10,FALSE)),"")</f>
        <v/>
      </c>
      <c r="H229" s="69" t="str">
        <f>IFERROR(IF(VLOOKUP($A229,'Annex 2 EHV charges'!$A:$O,11,FALSE)=0,"",VLOOKUP($A229,'Annex 2 EHV charges'!$A:$O,11,FALSE)),"")</f>
        <v/>
      </c>
    </row>
    <row r="230" spans="1:8" x14ac:dyDescent="0.2">
      <c r="A230" s="65" t="str">
        <f t="array" ref="A230">IFERROR(INDEX('Annex 2 EHV charges'!$A$11:$A$11, MATCH(0, IF(ISBLANK('Annex 2 EHV charges'!$A$11:$A$11),1, COUNTIF(A$4:$A229, 'Annex 2 EHV charges'!$A$11:$A$11)), 0)),"")</f>
        <v/>
      </c>
      <c r="B230" s="65" t="str">
        <f>IF($A230="","",VLOOKUP($A230,'Annex 2 EHV charges'!$A:$O,2,0))</f>
        <v/>
      </c>
      <c r="C230" s="66" t="str">
        <f>IF($A230="","",VLOOKUP($A230,'Annex 2 EHV charges'!$A:$O,3,0))</f>
        <v/>
      </c>
      <c r="D230" s="65" t="str">
        <f>IF($A230="","",VLOOKUP($A230,'Annex 2 EHV charges'!$A:$O,7,0))</f>
        <v/>
      </c>
      <c r="E230" s="67" t="str">
        <f>IFERROR(IF(VLOOKUP($A230,'Annex 2 EHV charges'!$A:$O,8,FALSE)=0,"",VLOOKUP($A230,'Annex 2 EHV charges'!$A:$O,8,FALSE)),"")</f>
        <v/>
      </c>
      <c r="F230" s="68" t="str">
        <f>IFERROR(IF(VLOOKUP($A230,'Annex 2 EHV charges'!$A:$O,9,FALSE)=0,"",VLOOKUP($A230,'Annex 2 EHV charges'!$A:$O,9,FALSE)),"")</f>
        <v/>
      </c>
      <c r="G230" s="69" t="str">
        <f>IFERROR(IF(VLOOKUP($A230,'Annex 2 EHV charges'!$A:$O,10,FALSE)=0,"",VLOOKUP($A230,'Annex 2 EHV charges'!$A:$O,10,FALSE)),"")</f>
        <v/>
      </c>
      <c r="H230" s="69" t="str">
        <f>IFERROR(IF(VLOOKUP($A230,'Annex 2 EHV charges'!$A:$O,11,FALSE)=0,"",VLOOKUP($A230,'Annex 2 EHV charges'!$A:$O,11,FALSE)),"")</f>
        <v/>
      </c>
    </row>
    <row r="231" spans="1:8" x14ac:dyDescent="0.2">
      <c r="A231" s="65" t="str">
        <f t="array" ref="A231">IFERROR(INDEX('Annex 2 EHV charges'!$A$11:$A$11, MATCH(0, IF(ISBLANK('Annex 2 EHV charges'!$A$11:$A$11),1, COUNTIF(A$4:$A230, 'Annex 2 EHV charges'!$A$11:$A$11)), 0)),"")</f>
        <v/>
      </c>
      <c r="B231" s="65" t="str">
        <f>IF($A231="","",VLOOKUP($A231,'Annex 2 EHV charges'!$A:$O,2,0))</f>
        <v/>
      </c>
      <c r="C231" s="66" t="str">
        <f>IF($A231="","",VLOOKUP($A231,'Annex 2 EHV charges'!$A:$O,3,0))</f>
        <v/>
      </c>
      <c r="D231" s="65" t="str">
        <f>IF($A231="","",VLOOKUP($A231,'Annex 2 EHV charges'!$A:$O,7,0))</f>
        <v/>
      </c>
      <c r="E231" s="67" t="str">
        <f>IFERROR(IF(VLOOKUP($A231,'Annex 2 EHV charges'!$A:$O,8,FALSE)=0,"",VLOOKUP($A231,'Annex 2 EHV charges'!$A:$O,8,FALSE)),"")</f>
        <v/>
      </c>
      <c r="F231" s="68" t="str">
        <f>IFERROR(IF(VLOOKUP($A231,'Annex 2 EHV charges'!$A:$O,9,FALSE)=0,"",VLOOKUP($A231,'Annex 2 EHV charges'!$A:$O,9,FALSE)),"")</f>
        <v/>
      </c>
      <c r="G231" s="69" t="str">
        <f>IFERROR(IF(VLOOKUP($A231,'Annex 2 EHV charges'!$A:$O,10,FALSE)=0,"",VLOOKUP($A231,'Annex 2 EHV charges'!$A:$O,10,FALSE)),"")</f>
        <v/>
      </c>
      <c r="H231" s="69" t="str">
        <f>IFERROR(IF(VLOOKUP($A231,'Annex 2 EHV charges'!$A:$O,11,FALSE)=0,"",VLOOKUP($A231,'Annex 2 EHV charges'!$A:$O,11,FALSE)),"")</f>
        <v/>
      </c>
    </row>
    <row r="232" spans="1:8" x14ac:dyDescent="0.2">
      <c r="A232" s="65" t="str">
        <f t="array" ref="A232">IFERROR(INDEX('Annex 2 EHV charges'!$A$11:$A$11, MATCH(0, IF(ISBLANK('Annex 2 EHV charges'!$A$11:$A$11),1, COUNTIF(A$4:$A231, 'Annex 2 EHV charges'!$A$11:$A$11)), 0)),"")</f>
        <v/>
      </c>
      <c r="B232" s="65" t="str">
        <f>IF($A232="","",VLOOKUP($A232,'Annex 2 EHV charges'!$A:$O,2,0))</f>
        <v/>
      </c>
      <c r="C232" s="66" t="str">
        <f>IF($A232="","",VLOOKUP($A232,'Annex 2 EHV charges'!$A:$O,3,0))</f>
        <v/>
      </c>
      <c r="D232" s="65" t="str">
        <f>IF($A232="","",VLOOKUP($A232,'Annex 2 EHV charges'!$A:$O,7,0))</f>
        <v/>
      </c>
      <c r="E232" s="67" t="str">
        <f>IFERROR(IF(VLOOKUP($A232,'Annex 2 EHV charges'!$A:$O,8,FALSE)=0,"",VLOOKUP($A232,'Annex 2 EHV charges'!$A:$O,8,FALSE)),"")</f>
        <v/>
      </c>
      <c r="F232" s="68" t="str">
        <f>IFERROR(IF(VLOOKUP($A232,'Annex 2 EHV charges'!$A:$O,9,FALSE)=0,"",VLOOKUP($A232,'Annex 2 EHV charges'!$A:$O,9,FALSE)),"")</f>
        <v/>
      </c>
      <c r="G232" s="69" t="str">
        <f>IFERROR(IF(VLOOKUP($A232,'Annex 2 EHV charges'!$A:$O,10,FALSE)=0,"",VLOOKUP($A232,'Annex 2 EHV charges'!$A:$O,10,FALSE)),"")</f>
        <v/>
      </c>
      <c r="H232" s="69" t="str">
        <f>IFERROR(IF(VLOOKUP($A232,'Annex 2 EHV charges'!$A:$O,11,FALSE)=0,"",VLOOKUP($A232,'Annex 2 EHV charges'!$A:$O,11,FALSE)),"")</f>
        <v/>
      </c>
    </row>
    <row r="233" spans="1:8" x14ac:dyDescent="0.2">
      <c r="A233" s="65" t="str">
        <f t="array" ref="A233">IFERROR(INDEX('Annex 2 EHV charges'!$A$11:$A$11, MATCH(0, IF(ISBLANK('Annex 2 EHV charges'!$A$11:$A$11),1, COUNTIF(A$4:$A232, 'Annex 2 EHV charges'!$A$11:$A$11)), 0)),"")</f>
        <v/>
      </c>
      <c r="B233" s="65" t="str">
        <f>IF($A233="","",VLOOKUP($A233,'Annex 2 EHV charges'!$A:$O,2,0))</f>
        <v/>
      </c>
      <c r="C233" s="66" t="str">
        <f>IF($A233="","",VLOOKUP($A233,'Annex 2 EHV charges'!$A:$O,3,0))</f>
        <v/>
      </c>
      <c r="D233" s="65" t="str">
        <f>IF($A233="","",VLOOKUP($A233,'Annex 2 EHV charges'!$A:$O,7,0))</f>
        <v/>
      </c>
      <c r="E233" s="67" t="str">
        <f>IFERROR(IF(VLOOKUP($A233,'Annex 2 EHV charges'!$A:$O,8,FALSE)=0,"",VLOOKUP($A233,'Annex 2 EHV charges'!$A:$O,8,FALSE)),"")</f>
        <v/>
      </c>
      <c r="F233" s="68" t="str">
        <f>IFERROR(IF(VLOOKUP($A233,'Annex 2 EHV charges'!$A:$O,9,FALSE)=0,"",VLOOKUP($A233,'Annex 2 EHV charges'!$A:$O,9,FALSE)),"")</f>
        <v/>
      </c>
      <c r="G233" s="69" t="str">
        <f>IFERROR(IF(VLOOKUP($A233,'Annex 2 EHV charges'!$A:$O,10,FALSE)=0,"",VLOOKUP($A233,'Annex 2 EHV charges'!$A:$O,10,FALSE)),"")</f>
        <v/>
      </c>
      <c r="H233" s="69" t="str">
        <f>IFERROR(IF(VLOOKUP($A233,'Annex 2 EHV charges'!$A:$O,11,FALSE)=0,"",VLOOKUP($A233,'Annex 2 EHV charges'!$A:$O,11,FALSE)),"")</f>
        <v/>
      </c>
    </row>
    <row r="234" spans="1:8" x14ac:dyDescent="0.2">
      <c r="A234" s="65" t="str">
        <f t="array" ref="A234">IFERROR(INDEX('Annex 2 EHV charges'!$A$11:$A$11, MATCH(0, IF(ISBLANK('Annex 2 EHV charges'!$A$11:$A$11),1, COUNTIF(A$4:$A233, 'Annex 2 EHV charges'!$A$11:$A$11)), 0)),"")</f>
        <v/>
      </c>
      <c r="B234" s="65" t="str">
        <f>IF($A234="","",VLOOKUP($A234,'Annex 2 EHV charges'!$A:$O,2,0))</f>
        <v/>
      </c>
      <c r="C234" s="66" t="str">
        <f>IF($A234="","",VLOOKUP($A234,'Annex 2 EHV charges'!$A:$O,3,0))</f>
        <v/>
      </c>
      <c r="D234" s="65" t="str">
        <f>IF($A234="","",VLOOKUP($A234,'Annex 2 EHV charges'!$A:$O,7,0))</f>
        <v/>
      </c>
      <c r="E234" s="67" t="str">
        <f>IFERROR(IF(VLOOKUP($A234,'Annex 2 EHV charges'!$A:$O,8,FALSE)=0,"",VLOOKUP($A234,'Annex 2 EHV charges'!$A:$O,8,FALSE)),"")</f>
        <v/>
      </c>
      <c r="F234" s="68" t="str">
        <f>IFERROR(IF(VLOOKUP($A234,'Annex 2 EHV charges'!$A:$O,9,FALSE)=0,"",VLOOKUP($A234,'Annex 2 EHV charges'!$A:$O,9,FALSE)),"")</f>
        <v/>
      </c>
      <c r="G234" s="69" t="str">
        <f>IFERROR(IF(VLOOKUP($A234,'Annex 2 EHV charges'!$A:$O,10,FALSE)=0,"",VLOOKUP($A234,'Annex 2 EHV charges'!$A:$O,10,FALSE)),"")</f>
        <v/>
      </c>
      <c r="H234" s="69" t="str">
        <f>IFERROR(IF(VLOOKUP($A234,'Annex 2 EHV charges'!$A:$O,11,FALSE)=0,"",VLOOKUP($A234,'Annex 2 EHV charges'!$A:$O,11,FALSE)),"")</f>
        <v/>
      </c>
    </row>
    <row r="235" spans="1:8" x14ac:dyDescent="0.2">
      <c r="A235" s="65" t="str">
        <f t="array" ref="A235">IFERROR(INDEX('Annex 2 EHV charges'!$A$11:$A$11, MATCH(0, IF(ISBLANK('Annex 2 EHV charges'!$A$11:$A$11),1, COUNTIF(A$4:$A234, 'Annex 2 EHV charges'!$A$11:$A$11)), 0)),"")</f>
        <v/>
      </c>
      <c r="B235" s="65" t="str">
        <f>IF($A235="","",VLOOKUP($A235,'Annex 2 EHV charges'!$A:$O,2,0))</f>
        <v/>
      </c>
      <c r="C235" s="66" t="str">
        <f>IF($A235="","",VLOOKUP($A235,'Annex 2 EHV charges'!$A:$O,3,0))</f>
        <v/>
      </c>
      <c r="D235" s="65" t="str">
        <f>IF($A235="","",VLOOKUP($A235,'Annex 2 EHV charges'!$A:$O,7,0))</f>
        <v/>
      </c>
      <c r="E235" s="67" t="str">
        <f>IFERROR(IF(VLOOKUP($A235,'Annex 2 EHV charges'!$A:$O,8,FALSE)=0,"",VLOOKUP($A235,'Annex 2 EHV charges'!$A:$O,8,FALSE)),"")</f>
        <v/>
      </c>
      <c r="F235" s="68" t="str">
        <f>IFERROR(IF(VLOOKUP($A235,'Annex 2 EHV charges'!$A:$O,9,FALSE)=0,"",VLOOKUP($A235,'Annex 2 EHV charges'!$A:$O,9,FALSE)),"")</f>
        <v/>
      </c>
      <c r="G235" s="69" t="str">
        <f>IFERROR(IF(VLOOKUP($A235,'Annex 2 EHV charges'!$A:$O,10,FALSE)=0,"",VLOOKUP($A235,'Annex 2 EHV charges'!$A:$O,10,FALSE)),"")</f>
        <v/>
      </c>
      <c r="H235" s="69" t="str">
        <f>IFERROR(IF(VLOOKUP($A235,'Annex 2 EHV charges'!$A:$O,11,FALSE)=0,"",VLOOKUP($A235,'Annex 2 EHV charges'!$A:$O,11,FALSE)),"")</f>
        <v/>
      </c>
    </row>
    <row r="236" spans="1:8" x14ac:dyDescent="0.2">
      <c r="A236" s="65" t="str">
        <f t="array" ref="A236">IFERROR(INDEX('Annex 2 EHV charges'!$A$11:$A$11, MATCH(0, IF(ISBLANK('Annex 2 EHV charges'!$A$11:$A$11),1, COUNTIF(A$4:$A235, 'Annex 2 EHV charges'!$A$11:$A$11)), 0)),"")</f>
        <v/>
      </c>
      <c r="B236" s="65" t="str">
        <f>IF($A236="","",VLOOKUP($A236,'Annex 2 EHV charges'!$A:$O,2,0))</f>
        <v/>
      </c>
      <c r="C236" s="66" t="str">
        <f>IF($A236="","",VLOOKUP($A236,'Annex 2 EHV charges'!$A:$O,3,0))</f>
        <v/>
      </c>
      <c r="D236" s="65" t="str">
        <f>IF($A236="","",VLOOKUP($A236,'Annex 2 EHV charges'!$A:$O,7,0))</f>
        <v/>
      </c>
      <c r="E236" s="67" t="str">
        <f>IFERROR(IF(VLOOKUP($A236,'Annex 2 EHV charges'!$A:$O,8,FALSE)=0,"",VLOOKUP($A236,'Annex 2 EHV charges'!$A:$O,8,FALSE)),"")</f>
        <v/>
      </c>
      <c r="F236" s="68" t="str">
        <f>IFERROR(IF(VLOOKUP($A236,'Annex 2 EHV charges'!$A:$O,9,FALSE)=0,"",VLOOKUP($A236,'Annex 2 EHV charges'!$A:$O,9,FALSE)),"")</f>
        <v/>
      </c>
      <c r="G236" s="69" t="str">
        <f>IFERROR(IF(VLOOKUP($A236,'Annex 2 EHV charges'!$A:$O,10,FALSE)=0,"",VLOOKUP($A236,'Annex 2 EHV charges'!$A:$O,10,FALSE)),"")</f>
        <v/>
      </c>
      <c r="H236" s="69" t="str">
        <f>IFERROR(IF(VLOOKUP($A236,'Annex 2 EHV charges'!$A:$O,11,FALSE)=0,"",VLOOKUP($A236,'Annex 2 EHV charges'!$A:$O,11,FALSE)),"")</f>
        <v/>
      </c>
    </row>
    <row r="237" spans="1:8" x14ac:dyDescent="0.2">
      <c r="A237" s="65" t="str">
        <f t="array" ref="A237">IFERROR(INDEX('Annex 2 EHV charges'!$A$11:$A$11, MATCH(0, IF(ISBLANK('Annex 2 EHV charges'!$A$11:$A$11),1, COUNTIF(A$4:$A236, 'Annex 2 EHV charges'!$A$11:$A$11)), 0)),"")</f>
        <v/>
      </c>
      <c r="B237" s="65" t="str">
        <f>IF($A237="","",VLOOKUP($A237,'Annex 2 EHV charges'!$A:$O,2,0))</f>
        <v/>
      </c>
      <c r="C237" s="66" t="str">
        <f>IF($A237="","",VLOOKUP($A237,'Annex 2 EHV charges'!$A:$O,3,0))</f>
        <v/>
      </c>
      <c r="D237" s="65" t="str">
        <f>IF($A237="","",VLOOKUP($A237,'Annex 2 EHV charges'!$A:$O,7,0))</f>
        <v/>
      </c>
      <c r="E237" s="67" t="str">
        <f>IFERROR(IF(VLOOKUP($A237,'Annex 2 EHV charges'!$A:$O,8,FALSE)=0,"",VLOOKUP($A237,'Annex 2 EHV charges'!$A:$O,8,FALSE)),"")</f>
        <v/>
      </c>
      <c r="F237" s="68" t="str">
        <f>IFERROR(IF(VLOOKUP($A237,'Annex 2 EHV charges'!$A:$O,9,FALSE)=0,"",VLOOKUP($A237,'Annex 2 EHV charges'!$A:$O,9,FALSE)),"")</f>
        <v/>
      </c>
      <c r="G237" s="69" t="str">
        <f>IFERROR(IF(VLOOKUP($A237,'Annex 2 EHV charges'!$A:$O,10,FALSE)=0,"",VLOOKUP($A237,'Annex 2 EHV charges'!$A:$O,10,FALSE)),"")</f>
        <v/>
      </c>
      <c r="H237" s="69" t="str">
        <f>IFERROR(IF(VLOOKUP($A237,'Annex 2 EHV charges'!$A:$O,11,FALSE)=0,"",VLOOKUP($A237,'Annex 2 EHV charges'!$A:$O,11,FALSE)),"")</f>
        <v/>
      </c>
    </row>
    <row r="238" spans="1:8" x14ac:dyDescent="0.2">
      <c r="A238" s="65" t="str">
        <f t="array" ref="A238">IFERROR(INDEX('Annex 2 EHV charges'!$A$11:$A$11, MATCH(0, IF(ISBLANK('Annex 2 EHV charges'!$A$11:$A$11),1, COUNTIF(A$4:$A237, 'Annex 2 EHV charges'!$A$11:$A$11)), 0)),"")</f>
        <v/>
      </c>
      <c r="B238" s="65" t="str">
        <f>IF($A238="","",VLOOKUP($A238,'Annex 2 EHV charges'!$A:$O,2,0))</f>
        <v/>
      </c>
      <c r="C238" s="66" t="str">
        <f>IF($A238="","",VLOOKUP($A238,'Annex 2 EHV charges'!$A:$O,3,0))</f>
        <v/>
      </c>
      <c r="D238" s="65" t="str">
        <f>IF($A238="","",VLOOKUP($A238,'Annex 2 EHV charges'!$A:$O,7,0))</f>
        <v/>
      </c>
      <c r="E238" s="67" t="str">
        <f>IFERROR(IF(VLOOKUP($A238,'Annex 2 EHV charges'!$A:$O,8,FALSE)=0,"",VLOOKUP($A238,'Annex 2 EHV charges'!$A:$O,8,FALSE)),"")</f>
        <v/>
      </c>
      <c r="F238" s="68" t="str">
        <f>IFERROR(IF(VLOOKUP($A238,'Annex 2 EHV charges'!$A:$O,9,FALSE)=0,"",VLOOKUP($A238,'Annex 2 EHV charges'!$A:$O,9,FALSE)),"")</f>
        <v/>
      </c>
      <c r="G238" s="69" t="str">
        <f>IFERROR(IF(VLOOKUP($A238,'Annex 2 EHV charges'!$A:$O,10,FALSE)=0,"",VLOOKUP($A238,'Annex 2 EHV charges'!$A:$O,10,FALSE)),"")</f>
        <v/>
      </c>
      <c r="H238" s="69" t="str">
        <f>IFERROR(IF(VLOOKUP($A238,'Annex 2 EHV charges'!$A:$O,11,FALSE)=0,"",VLOOKUP($A238,'Annex 2 EHV charges'!$A:$O,11,FALSE)),"")</f>
        <v/>
      </c>
    </row>
    <row r="239" spans="1:8" x14ac:dyDescent="0.2">
      <c r="A239" s="65" t="str">
        <f t="array" ref="A239">IFERROR(INDEX('Annex 2 EHV charges'!$A$11:$A$11, MATCH(0, IF(ISBLANK('Annex 2 EHV charges'!$A$11:$A$11),1, COUNTIF(A$4:$A238, 'Annex 2 EHV charges'!$A$11:$A$11)), 0)),"")</f>
        <v/>
      </c>
      <c r="B239" s="65" t="str">
        <f>IF($A239="","",VLOOKUP($A239,'Annex 2 EHV charges'!$A:$O,2,0))</f>
        <v/>
      </c>
      <c r="C239" s="66" t="str">
        <f>IF($A239="","",VLOOKUP($A239,'Annex 2 EHV charges'!$A:$O,3,0))</f>
        <v/>
      </c>
      <c r="D239" s="65" t="str">
        <f>IF($A239="","",VLOOKUP($A239,'Annex 2 EHV charges'!$A:$O,7,0))</f>
        <v/>
      </c>
      <c r="E239" s="67" t="str">
        <f>IFERROR(IF(VLOOKUP($A239,'Annex 2 EHV charges'!$A:$O,8,FALSE)=0,"",VLOOKUP($A239,'Annex 2 EHV charges'!$A:$O,8,FALSE)),"")</f>
        <v/>
      </c>
      <c r="F239" s="68" t="str">
        <f>IFERROR(IF(VLOOKUP($A239,'Annex 2 EHV charges'!$A:$O,9,FALSE)=0,"",VLOOKUP($A239,'Annex 2 EHV charges'!$A:$O,9,FALSE)),"")</f>
        <v/>
      </c>
      <c r="G239" s="69" t="str">
        <f>IFERROR(IF(VLOOKUP($A239,'Annex 2 EHV charges'!$A:$O,10,FALSE)=0,"",VLOOKUP($A239,'Annex 2 EHV charges'!$A:$O,10,FALSE)),"")</f>
        <v/>
      </c>
      <c r="H239" s="69" t="str">
        <f>IFERROR(IF(VLOOKUP($A239,'Annex 2 EHV charges'!$A:$O,11,FALSE)=0,"",VLOOKUP($A239,'Annex 2 EHV charges'!$A:$O,11,FALSE)),"")</f>
        <v/>
      </c>
    </row>
    <row r="240" spans="1:8" x14ac:dyDescent="0.2">
      <c r="A240" s="65" t="str">
        <f t="array" ref="A240">IFERROR(INDEX('Annex 2 EHV charges'!$A$11:$A$11, MATCH(0, IF(ISBLANK('Annex 2 EHV charges'!$A$11:$A$11),1, COUNTIF(A$4:$A239, 'Annex 2 EHV charges'!$A$11:$A$11)), 0)),"")</f>
        <v/>
      </c>
      <c r="B240" s="65" t="str">
        <f>IF($A240="","",VLOOKUP($A240,'Annex 2 EHV charges'!$A:$O,2,0))</f>
        <v/>
      </c>
      <c r="C240" s="66" t="str">
        <f>IF($A240="","",VLOOKUP($A240,'Annex 2 EHV charges'!$A:$O,3,0))</f>
        <v/>
      </c>
      <c r="D240" s="65" t="str">
        <f>IF($A240="","",VLOOKUP($A240,'Annex 2 EHV charges'!$A:$O,7,0))</f>
        <v/>
      </c>
      <c r="E240" s="67" t="str">
        <f>IFERROR(IF(VLOOKUP($A240,'Annex 2 EHV charges'!$A:$O,8,FALSE)=0,"",VLOOKUP($A240,'Annex 2 EHV charges'!$A:$O,8,FALSE)),"")</f>
        <v/>
      </c>
      <c r="F240" s="68" t="str">
        <f>IFERROR(IF(VLOOKUP($A240,'Annex 2 EHV charges'!$A:$O,9,FALSE)=0,"",VLOOKUP($A240,'Annex 2 EHV charges'!$A:$O,9,FALSE)),"")</f>
        <v/>
      </c>
      <c r="G240" s="69" t="str">
        <f>IFERROR(IF(VLOOKUP($A240,'Annex 2 EHV charges'!$A:$O,10,FALSE)=0,"",VLOOKUP($A240,'Annex 2 EHV charges'!$A:$O,10,FALSE)),"")</f>
        <v/>
      </c>
      <c r="H240" s="69" t="str">
        <f>IFERROR(IF(VLOOKUP($A240,'Annex 2 EHV charges'!$A:$O,11,FALSE)=0,"",VLOOKUP($A240,'Annex 2 EHV charges'!$A:$O,11,FALSE)),"")</f>
        <v/>
      </c>
    </row>
    <row r="241" spans="1:8" x14ac:dyDescent="0.2">
      <c r="A241" s="65" t="str">
        <f t="array" ref="A241">IFERROR(INDEX('Annex 2 EHV charges'!$A$11:$A$11, MATCH(0, IF(ISBLANK('Annex 2 EHV charges'!$A$11:$A$11),1, COUNTIF(A$4:$A240, 'Annex 2 EHV charges'!$A$11:$A$11)), 0)),"")</f>
        <v/>
      </c>
      <c r="B241" s="65" t="str">
        <f>IF($A241="","",VLOOKUP($A241,'Annex 2 EHV charges'!$A:$O,2,0))</f>
        <v/>
      </c>
      <c r="C241" s="66" t="str">
        <f>IF($A241="","",VLOOKUP($A241,'Annex 2 EHV charges'!$A:$O,3,0))</f>
        <v/>
      </c>
      <c r="D241" s="65" t="str">
        <f>IF($A241="","",VLOOKUP($A241,'Annex 2 EHV charges'!$A:$O,7,0))</f>
        <v/>
      </c>
      <c r="E241" s="67" t="str">
        <f>IFERROR(IF(VLOOKUP($A241,'Annex 2 EHV charges'!$A:$O,8,FALSE)=0,"",VLOOKUP($A241,'Annex 2 EHV charges'!$A:$O,8,FALSE)),"")</f>
        <v/>
      </c>
      <c r="F241" s="68" t="str">
        <f>IFERROR(IF(VLOOKUP($A241,'Annex 2 EHV charges'!$A:$O,9,FALSE)=0,"",VLOOKUP($A241,'Annex 2 EHV charges'!$A:$O,9,FALSE)),"")</f>
        <v/>
      </c>
      <c r="G241" s="69" t="str">
        <f>IFERROR(IF(VLOOKUP($A241,'Annex 2 EHV charges'!$A:$O,10,FALSE)=0,"",VLOOKUP($A241,'Annex 2 EHV charges'!$A:$O,10,FALSE)),"")</f>
        <v/>
      </c>
      <c r="H241" s="69" t="str">
        <f>IFERROR(IF(VLOOKUP($A241,'Annex 2 EHV charges'!$A:$O,11,FALSE)=0,"",VLOOKUP($A241,'Annex 2 EHV charges'!$A:$O,11,FALSE)),"")</f>
        <v/>
      </c>
    </row>
    <row r="242" spans="1:8" x14ac:dyDescent="0.2">
      <c r="A242" s="65" t="str">
        <f t="array" ref="A242">IFERROR(INDEX('Annex 2 EHV charges'!$A$11:$A$11, MATCH(0, IF(ISBLANK('Annex 2 EHV charges'!$A$11:$A$11),1, COUNTIF(A$4:$A241, 'Annex 2 EHV charges'!$A$11:$A$11)), 0)),"")</f>
        <v/>
      </c>
      <c r="B242" s="65" t="str">
        <f>IF($A242="","",VLOOKUP($A242,'Annex 2 EHV charges'!$A:$O,2,0))</f>
        <v/>
      </c>
      <c r="C242" s="66" t="str">
        <f>IF($A242="","",VLOOKUP($A242,'Annex 2 EHV charges'!$A:$O,3,0))</f>
        <v/>
      </c>
      <c r="D242" s="65" t="str">
        <f>IF($A242="","",VLOOKUP($A242,'Annex 2 EHV charges'!$A:$O,7,0))</f>
        <v/>
      </c>
      <c r="E242" s="67" t="str">
        <f>IFERROR(IF(VLOOKUP($A242,'Annex 2 EHV charges'!$A:$O,8,FALSE)=0,"",VLOOKUP($A242,'Annex 2 EHV charges'!$A:$O,8,FALSE)),"")</f>
        <v/>
      </c>
      <c r="F242" s="68" t="str">
        <f>IFERROR(IF(VLOOKUP($A242,'Annex 2 EHV charges'!$A:$O,9,FALSE)=0,"",VLOOKUP($A242,'Annex 2 EHV charges'!$A:$O,9,FALSE)),"")</f>
        <v/>
      </c>
      <c r="G242" s="69" t="str">
        <f>IFERROR(IF(VLOOKUP($A242,'Annex 2 EHV charges'!$A:$O,10,FALSE)=0,"",VLOOKUP($A242,'Annex 2 EHV charges'!$A:$O,10,FALSE)),"")</f>
        <v/>
      </c>
      <c r="H242" s="69" t="str">
        <f>IFERROR(IF(VLOOKUP($A242,'Annex 2 EHV charges'!$A:$O,11,FALSE)=0,"",VLOOKUP($A242,'Annex 2 EHV charges'!$A:$O,11,FALSE)),"")</f>
        <v/>
      </c>
    </row>
    <row r="243" spans="1:8" x14ac:dyDescent="0.2">
      <c r="A243" s="65" t="str">
        <f t="array" ref="A243">IFERROR(INDEX('Annex 2 EHV charges'!$A$11:$A$11, MATCH(0, IF(ISBLANK('Annex 2 EHV charges'!$A$11:$A$11),1, COUNTIF(A$4:$A242, 'Annex 2 EHV charges'!$A$11:$A$11)), 0)),"")</f>
        <v/>
      </c>
      <c r="B243" s="65" t="str">
        <f>IF($A243="","",VLOOKUP($A243,'Annex 2 EHV charges'!$A:$O,2,0))</f>
        <v/>
      </c>
      <c r="C243" s="66" t="str">
        <f>IF($A243="","",VLOOKUP($A243,'Annex 2 EHV charges'!$A:$O,3,0))</f>
        <v/>
      </c>
      <c r="D243" s="65" t="str">
        <f>IF($A243="","",VLOOKUP($A243,'Annex 2 EHV charges'!$A:$O,7,0))</f>
        <v/>
      </c>
      <c r="E243" s="67" t="str">
        <f>IFERROR(IF(VLOOKUP($A243,'Annex 2 EHV charges'!$A:$O,8,FALSE)=0,"",VLOOKUP($A243,'Annex 2 EHV charges'!$A:$O,8,FALSE)),"")</f>
        <v/>
      </c>
      <c r="F243" s="68" t="str">
        <f>IFERROR(IF(VLOOKUP($A243,'Annex 2 EHV charges'!$A:$O,9,FALSE)=0,"",VLOOKUP($A243,'Annex 2 EHV charges'!$A:$O,9,FALSE)),"")</f>
        <v/>
      </c>
      <c r="G243" s="69" t="str">
        <f>IFERROR(IF(VLOOKUP($A243,'Annex 2 EHV charges'!$A:$O,10,FALSE)=0,"",VLOOKUP($A243,'Annex 2 EHV charges'!$A:$O,10,FALSE)),"")</f>
        <v/>
      </c>
      <c r="H243" s="69" t="str">
        <f>IFERROR(IF(VLOOKUP($A243,'Annex 2 EHV charges'!$A:$O,11,FALSE)=0,"",VLOOKUP($A243,'Annex 2 EHV charges'!$A:$O,11,FALSE)),"")</f>
        <v/>
      </c>
    </row>
    <row r="244" spans="1:8" x14ac:dyDescent="0.2">
      <c r="A244" s="65" t="str">
        <f t="array" ref="A244">IFERROR(INDEX('Annex 2 EHV charges'!$A$11:$A$11, MATCH(0, IF(ISBLANK('Annex 2 EHV charges'!$A$11:$A$11),1, COUNTIF(A$4:$A243, 'Annex 2 EHV charges'!$A$11:$A$11)), 0)),"")</f>
        <v/>
      </c>
      <c r="B244" s="65" t="str">
        <f>IF($A244="","",VLOOKUP($A244,'Annex 2 EHV charges'!$A:$O,2,0))</f>
        <v/>
      </c>
      <c r="C244" s="66" t="str">
        <f>IF($A244="","",VLOOKUP($A244,'Annex 2 EHV charges'!$A:$O,3,0))</f>
        <v/>
      </c>
      <c r="D244" s="65" t="str">
        <f>IF($A244="","",VLOOKUP($A244,'Annex 2 EHV charges'!$A:$O,7,0))</f>
        <v/>
      </c>
      <c r="E244" s="67" t="str">
        <f>IFERROR(IF(VLOOKUP($A244,'Annex 2 EHV charges'!$A:$O,8,FALSE)=0,"",VLOOKUP($A244,'Annex 2 EHV charges'!$A:$O,8,FALSE)),"")</f>
        <v/>
      </c>
      <c r="F244" s="68" t="str">
        <f>IFERROR(IF(VLOOKUP($A244,'Annex 2 EHV charges'!$A:$O,9,FALSE)=0,"",VLOOKUP($A244,'Annex 2 EHV charges'!$A:$O,9,FALSE)),"")</f>
        <v/>
      </c>
      <c r="G244" s="69" t="str">
        <f>IFERROR(IF(VLOOKUP($A244,'Annex 2 EHV charges'!$A:$O,10,FALSE)=0,"",VLOOKUP($A244,'Annex 2 EHV charges'!$A:$O,10,FALSE)),"")</f>
        <v/>
      </c>
      <c r="H244" s="69" t="str">
        <f>IFERROR(IF(VLOOKUP($A244,'Annex 2 EHV charges'!$A:$O,11,FALSE)=0,"",VLOOKUP($A244,'Annex 2 EHV charges'!$A:$O,11,FALSE)),"")</f>
        <v/>
      </c>
    </row>
    <row r="245" spans="1:8" x14ac:dyDescent="0.2">
      <c r="A245" s="65" t="str">
        <f t="array" ref="A245">IFERROR(INDEX('Annex 2 EHV charges'!$A$11:$A$11, MATCH(0, IF(ISBLANK('Annex 2 EHV charges'!$A$11:$A$11),1, COUNTIF(A$4:$A244, 'Annex 2 EHV charges'!$A$11:$A$11)), 0)),"")</f>
        <v/>
      </c>
      <c r="B245" s="65" t="str">
        <f>IF($A245="","",VLOOKUP($A245,'Annex 2 EHV charges'!$A:$O,2,0))</f>
        <v/>
      </c>
      <c r="C245" s="66" t="str">
        <f>IF($A245="","",VLOOKUP($A245,'Annex 2 EHV charges'!$A:$O,3,0))</f>
        <v/>
      </c>
      <c r="D245" s="65" t="str">
        <f>IF($A245="","",VLOOKUP($A245,'Annex 2 EHV charges'!$A:$O,7,0))</f>
        <v/>
      </c>
      <c r="E245" s="67" t="str">
        <f>IFERROR(IF(VLOOKUP($A245,'Annex 2 EHV charges'!$A:$O,8,FALSE)=0,"",VLOOKUP($A245,'Annex 2 EHV charges'!$A:$O,8,FALSE)),"")</f>
        <v/>
      </c>
      <c r="F245" s="68" t="str">
        <f>IFERROR(IF(VLOOKUP($A245,'Annex 2 EHV charges'!$A:$O,9,FALSE)=0,"",VLOOKUP($A245,'Annex 2 EHV charges'!$A:$O,9,FALSE)),"")</f>
        <v/>
      </c>
      <c r="G245" s="69" t="str">
        <f>IFERROR(IF(VLOOKUP($A245,'Annex 2 EHV charges'!$A:$O,10,FALSE)=0,"",VLOOKUP($A245,'Annex 2 EHV charges'!$A:$O,10,FALSE)),"")</f>
        <v/>
      </c>
      <c r="H245" s="69" t="str">
        <f>IFERROR(IF(VLOOKUP($A245,'Annex 2 EHV charges'!$A:$O,11,FALSE)=0,"",VLOOKUP($A245,'Annex 2 EHV charges'!$A:$O,11,FALSE)),"")</f>
        <v/>
      </c>
    </row>
    <row r="246" spans="1:8" x14ac:dyDescent="0.2">
      <c r="A246" s="65" t="str">
        <f t="array" ref="A246">IFERROR(INDEX('Annex 2 EHV charges'!$A$11:$A$11, MATCH(0, IF(ISBLANK('Annex 2 EHV charges'!$A$11:$A$11),1, COUNTIF(A$4:$A245, 'Annex 2 EHV charges'!$A$11:$A$11)), 0)),"")</f>
        <v/>
      </c>
      <c r="B246" s="65" t="str">
        <f>IF($A246="","",VLOOKUP($A246,'Annex 2 EHV charges'!$A:$O,2,0))</f>
        <v/>
      </c>
      <c r="C246" s="66" t="str">
        <f>IF($A246="","",VLOOKUP($A246,'Annex 2 EHV charges'!$A:$O,3,0))</f>
        <v/>
      </c>
      <c r="D246" s="65" t="str">
        <f>IF($A246="","",VLOOKUP($A246,'Annex 2 EHV charges'!$A:$O,7,0))</f>
        <v/>
      </c>
      <c r="E246" s="67" t="str">
        <f>IFERROR(IF(VLOOKUP($A246,'Annex 2 EHV charges'!$A:$O,8,FALSE)=0,"",VLOOKUP($A246,'Annex 2 EHV charges'!$A:$O,8,FALSE)),"")</f>
        <v/>
      </c>
      <c r="F246" s="68" t="str">
        <f>IFERROR(IF(VLOOKUP($A246,'Annex 2 EHV charges'!$A:$O,9,FALSE)=0,"",VLOOKUP($A246,'Annex 2 EHV charges'!$A:$O,9,FALSE)),"")</f>
        <v/>
      </c>
      <c r="G246" s="69" t="str">
        <f>IFERROR(IF(VLOOKUP($A246,'Annex 2 EHV charges'!$A:$O,10,FALSE)=0,"",VLOOKUP($A246,'Annex 2 EHV charges'!$A:$O,10,FALSE)),"")</f>
        <v/>
      </c>
      <c r="H246" s="69" t="str">
        <f>IFERROR(IF(VLOOKUP($A246,'Annex 2 EHV charges'!$A:$O,11,FALSE)=0,"",VLOOKUP($A246,'Annex 2 EHV charges'!$A:$O,11,FALSE)),"")</f>
        <v/>
      </c>
    </row>
    <row r="247" spans="1:8" x14ac:dyDescent="0.2">
      <c r="A247" s="65" t="str">
        <f t="array" ref="A247">IFERROR(INDEX('Annex 2 EHV charges'!$A$11:$A$11, MATCH(0, IF(ISBLANK('Annex 2 EHV charges'!$A$11:$A$11),1, COUNTIF(A$4:$A246, 'Annex 2 EHV charges'!$A$11:$A$11)), 0)),"")</f>
        <v/>
      </c>
      <c r="B247" s="65" t="str">
        <f>IF($A247="","",VLOOKUP($A247,'Annex 2 EHV charges'!$A:$O,2,0))</f>
        <v/>
      </c>
      <c r="C247" s="66" t="str">
        <f>IF($A247="","",VLOOKUP($A247,'Annex 2 EHV charges'!$A:$O,3,0))</f>
        <v/>
      </c>
      <c r="D247" s="65" t="str">
        <f>IF($A247="","",VLOOKUP($A247,'Annex 2 EHV charges'!$A:$O,7,0))</f>
        <v/>
      </c>
      <c r="E247" s="67" t="str">
        <f>IFERROR(IF(VLOOKUP($A247,'Annex 2 EHV charges'!$A:$O,8,FALSE)=0,"",VLOOKUP($A247,'Annex 2 EHV charges'!$A:$O,8,FALSE)),"")</f>
        <v/>
      </c>
      <c r="F247" s="68" t="str">
        <f>IFERROR(IF(VLOOKUP($A247,'Annex 2 EHV charges'!$A:$O,9,FALSE)=0,"",VLOOKUP($A247,'Annex 2 EHV charges'!$A:$O,9,FALSE)),"")</f>
        <v/>
      </c>
      <c r="G247" s="69" t="str">
        <f>IFERROR(IF(VLOOKUP($A247,'Annex 2 EHV charges'!$A:$O,10,FALSE)=0,"",VLOOKUP($A247,'Annex 2 EHV charges'!$A:$O,10,FALSE)),"")</f>
        <v/>
      </c>
      <c r="H247" s="69" t="str">
        <f>IFERROR(IF(VLOOKUP($A247,'Annex 2 EHV charges'!$A:$O,11,FALSE)=0,"",VLOOKUP($A247,'Annex 2 EHV charges'!$A:$O,11,FALSE)),"")</f>
        <v/>
      </c>
    </row>
    <row r="248" spans="1:8" x14ac:dyDescent="0.2">
      <c r="A248" s="65" t="str">
        <f t="array" ref="A248">IFERROR(INDEX('Annex 2 EHV charges'!$A$11:$A$11, MATCH(0, IF(ISBLANK('Annex 2 EHV charges'!$A$11:$A$11),1, COUNTIF(A$4:$A247, 'Annex 2 EHV charges'!$A$11:$A$11)), 0)),"")</f>
        <v/>
      </c>
      <c r="B248" s="65" t="str">
        <f>IF($A248="","",VLOOKUP($A248,'Annex 2 EHV charges'!$A:$O,2,0))</f>
        <v/>
      </c>
      <c r="C248" s="66" t="str">
        <f>IF($A248="","",VLOOKUP($A248,'Annex 2 EHV charges'!$A:$O,3,0))</f>
        <v/>
      </c>
      <c r="D248" s="65" t="str">
        <f>IF($A248="","",VLOOKUP($A248,'Annex 2 EHV charges'!$A:$O,7,0))</f>
        <v/>
      </c>
      <c r="E248" s="67" t="str">
        <f>IFERROR(IF(VLOOKUP($A248,'Annex 2 EHV charges'!$A:$O,8,FALSE)=0,"",VLOOKUP($A248,'Annex 2 EHV charges'!$A:$O,8,FALSE)),"")</f>
        <v/>
      </c>
      <c r="F248" s="68" t="str">
        <f>IFERROR(IF(VLOOKUP($A248,'Annex 2 EHV charges'!$A:$O,9,FALSE)=0,"",VLOOKUP($A248,'Annex 2 EHV charges'!$A:$O,9,FALSE)),"")</f>
        <v/>
      </c>
      <c r="G248" s="69" t="str">
        <f>IFERROR(IF(VLOOKUP($A248,'Annex 2 EHV charges'!$A:$O,10,FALSE)=0,"",VLOOKUP($A248,'Annex 2 EHV charges'!$A:$O,10,FALSE)),"")</f>
        <v/>
      </c>
      <c r="H248" s="69" t="str">
        <f>IFERROR(IF(VLOOKUP($A248,'Annex 2 EHV charges'!$A:$O,11,FALSE)=0,"",VLOOKUP($A248,'Annex 2 EHV charges'!$A:$O,11,FALSE)),"")</f>
        <v/>
      </c>
    </row>
    <row r="249" spans="1:8" x14ac:dyDescent="0.2">
      <c r="A249" s="65" t="str">
        <f t="array" ref="A249">IFERROR(INDEX('Annex 2 EHV charges'!$A$11:$A$11, MATCH(0, IF(ISBLANK('Annex 2 EHV charges'!$A$11:$A$11),1, COUNTIF(A$4:$A248, 'Annex 2 EHV charges'!$A$11:$A$11)), 0)),"")</f>
        <v/>
      </c>
      <c r="B249" s="65" t="str">
        <f>IF($A249="","",VLOOKUP($A249,'Annex 2 EHV charges'!$A:$O,2,0))</f>
        <v/>
      </c>
      <c r="C249" s="66" t="str">
        <f>IF($A249="","",VLOOKUP($A249,'Annex 2 EHV charges'!$A:$O,3,0))</f>
        <v/>
      </c>
      <c r="D249" s="65" t="str">
        <f>IF($A249="","",VLOOKUP($A249,'Annex 2 EHV charges'!$A:$O,7,0))</f>
        <v/>
      </c>
      <c r="E249" s="67" t="str">
        <f>IFERROR(IF(VLOOKUP($A249,'Annex 2 EHV charges'!$A:$O,8,FALSE)=0,"",VLOOKUP($A249,'Annex 2 EHV charges'!$A:$O,8,FALSE)),"")</f>
        <v/>
      </c>
      <c r="F249" s="68" t="str">
        <f>IFERROR(IF(VLOOKUP($A249,'Annex 2 EHV charges'!$A:$O,9,FALSE)=0,"",VLOOKUP($A249,'Annex 2 EHV charges'!$A:$O,9,FALSE)),"")</f>
        <v/>
      </c>
      <c r="G249" s="69" t="str">
        <f>IFERROR(IF(VLOOKUP($A249,'Annex 2 EHV charges'!$A:$O,10,FALSE)=0,"",VLOOKUP($A249,'Annex 2 EHV charges'!$A:$O,10,FALSE)),"")</f>
        <v/>
      </c>
      <c r="H249" s="69" t="str">
        <f>IFERROR(IF(VLOOKUP($A249,'Annex 2 EHV charges'!$A:$O,11,FALSE)=0,"",VLOOKUP($A249,'Annex 2 EHV charges'!$A:$O,11,FALSE)),"")</f>
        <v/>
      </c>
    </row>
    <row r="250" spans="1:8" x14ac:dyDescent="0.2">
      <c r="A250" s="65" t="str">
        <f t="array" ref="A250">IFERROR(INDEX('Annex 2 EHV charges'!$A$11:$A$11, MATCH(0, IF(ISBLANK('Annex 2 EHV charges'!$A$11:$A$11),1, COUNTIF(A$4:$A249, 'Annex 2 EHV charges'!$A$11:$A$11)), 0)),"")</f>
        <v/>
      </c>
      <c r="B250" s="65" t="str">
        <f>IF($A250="","",VLOOKUP($A250,'Annex 2 EHV charges'!$A:$O,2,0))</f>
        <v/>
      </c>
      <c r="C250" s="66" t="str">
        <f>IF($A250="","",VLOOKUP($A250,'Annex 2 EHV charges'!$A:$O,3,0))</f>
        <v/>
      </c>
      <c r="D250" s="65" t="str">
        <f>IF($A250="","",VLOOKUP($A250,'Annex 2 EHV charges'!$A:$O,7,0))</f>
        <v/>
      </c>
      <c r="E250" s="67" t="str">
        <f>IFERROR(IF(VLOOKUP($A250,'Annex 2 EHV charges'!$A:$O,8,FALSE)=0,"",VLOOKUP($A250,'Annex 2 EHV charges'!$A:$O,8,FALSE)),"")</f>
        <v/>
      </c>
      <c r="F250" s="68" t="str">
        <f>IFERROR(IF(VLOOKUP($A250,'Annex 2 EHV charges'!$A:$O,9,FALSE)=0,"",VLOOKUP($A250,'Annex 2 EHV charges'!$A:$O,9,FALSE)),"")</f>
        <v/>
      </c>
      <c r="G250" s="69" t="str">
        <f>IFERROR(IF(VLOOKUP($A250,'Annex 2 EHV charges'!$A:$O,10,FALSE)=0,"",VLOOKUP($A250,'Annex 2 EHV charges'!$A:$O,10,FALSE)),"")</f>
        <v/>
      </c>
      <c r="H250" s="69" t="str">
        <f>IFERROR(IF(VLOOKUP($A250,'Annex 2 EHV charges'!$A:$O,11,FALSE)=0,"",VLOOKUP($A250,'Annex 2 EHV charges'!$A:$O,11,FALSE)),"")</f>
        <v/>
      </c>
    </row>
    <row r="251" spans="1:8" x14ac:dyDescent="0.2">
      <c r="A251" s="65" t="str">
        <f t="array" ref="A251">IFERROR(INDEX('Annex 2 EHV charges'!$A$11:$A$11, MATCH(0, IF(ISBLANK('Annex 2 EHV charges'!$A$11:$A$11),1, COUNTIF(A$4:$A250, 'Annex 2 EHV charges'!$A$11:$A$11)), 0)),"")</f>
        <v/>
      </c>
      <c r="B251" s="65" t="str">
        <f>IF($A251="","",VLOOKUP($A251,'Annex 2 EHV charges'!$A:$O,2,0))</f>
        <v/>
      </c>
      <c r="C251" s="66" t="str">
        <f>IF($A251="","",VLOOKUP($A251,'Annex 2 EHV charges'!$A:$O,3,0))</f>
        <v/>
      </c>
      <c r="D251" s="65" t="str">
        <f>IF($A251="","",VLOOKUP($A251,'Annex 2 EHV charges'!$A:$O,7,0))</f>
        <v/>
      </c>
      <c r="E251" s="67" t="str">
        <f>IFERROR(IF(VLOOKUP($A251,'Annex 2 EHV charges'!$A:$O,8,FALSE)=0,"",VLOOKUP($A251,'Annex 2 EHV charges'!$A:$O,8,FALSE)),"")</f>
        <v/>
      </c>
      <c r="F251" s="68" t="str">
        <f>IFERROR(IF(VLOOKUP($A251,'Annex 2 EHV charges'!$A:$O,9,FALSE)=0,"",VLOOKUP($A251,'Annex 2 EHV charges'!$A:$O,9,FALSE)),"")</f>
        <v/>
      </c>
      <c r="G251" s="69" t="str">
        <f>IFERROR(IF(VLOOKUP($A251,'Annex 2 EHV charges'!$A:$O,10,FALSE)=0,"",VLOOKUP($A251,'Annex 2 EHV charges'!$A:$O,10,FALSE)),"")</f>
        <v/>
      </c>
      <c r="H251" s="69" t="str">
        <f>IFERROR(IF(VLOOKUP($A251,'Annex 2 EHV charges'!$A:$O,11,FALSE)=0,"",VLOOKUP($A251,'Annex 2 EHV charges'!$A:$O,11,FALSE)),"")</f>
        <v/>
      </c>
    </row>
    <row r="252" spans="1:8" x14ac:dyDescent="0.2">
      <c r="A252" s="65" t="str">
        <f t="array" ref="A252">IFERROR(INDEX('Annex 2 EHV charges'!$A$11:$A$11, MATCH(0, IF(ISBLANK('Annex 2 EHV charges'!$A$11:$A$11),1, COUNTIF(A$4:$A251, 'Annex 2 EHV charges'!$A$11:$A$11)), 0)),"")</f>
        <v/>
      </c>
      <c r="B252" s="65" t="str">
        <f>IF($A252="","",VLOOKUP($A252,'Annex 2 EHV charges'!$A:$O,2,0))</f>
        <v/>
      </c>
      <c r="C252" s="66" t="str">
        <f>IF($A252="","",VLOOKUP($A252,'Annex 2 EHV charges'!$A:$O,3,0))</f>
        <v/>
      </c>
      <c r="D252" s="65" t="str">
        <f>IF($A252="","",VLOOKUP($A252,'Annex 2 EHV charges'!$A:$O,7,0))</f>
        <v/>
      </c>
      <c r="E252" s="67" t="str">
        <f>IFERROR(IF(VLOOKUP($A252,'Annex 2 EHV charges'!$A:$O,8,FALSE)=0,"",VLOOKUP($A252,'Annex 2 EHV charges'!$A:$O,8,FALSE)),"")</f>
        <v/>
      </c>
      <c r="F252" s="68" t="str">
        <f>IFERROR(IF(VLOOKUP($A252,'Annex 2 EHV charges'!$A:$O,9,FALSE)=0,"",VLOOKUP($A252,'Annex 2 EHV charges'!$A:$O,9,FALSE)),"")</f>
        <v/>
      </c>
      <c r="G252" s="69" t="str">
        <f>IFERROR(IF(VLOOKUP($A252,'Annex 2 EHV charges'!$A:$O,10,FALSE)=0,"",VLOOKUP($A252,'Annex 2 EHV charges'!$A:$O,10,FALSE)),"")</f>
        <v/>
      </c>
      <c r="H252" s="69" t="str">
        <f>IFERROR(IF(VLOOKUP($A252,'Annex 2 EHV charges'!$A:$O,11,FALSE)=0,"",VLOOKUP($A252,'Annex 2 EHV charges'!$A:$O,11,FALSE)),"")</f>
        <v/>
      </c>
    </row>
    <row r="253" spans="1:8" x14ac:dyDescent="0.2">
      <c r="A253" s="65" t="str">
        <f t="array" ref="A253">IFERROR(INDEX('Annex 2 EHV charges'!$A$11:$A$11, MATCH(0, IF(ISBLANK('Annex 2 EHV charges'!$A$11:$A$11),1, COUNTIF(A$4:$A252, 'Annex 2 EHV charges'!$A$11:$A$11)), 0)),"")</f>
        <v/>
      </c>
      <c r="B253" s="65" t="str">
        <f>IF($A253="","",VLOOKUP($A253,'Annex 2 EHV charges'!$A:$O,2,0))</f>
        <v/>
      </c>
      <c r="C253" s="66" t="str">
        <f>IF($A253="","",VLOOKUP($A253,'Annex 2 EHV charges'!$A:$O,3,0))</f>
        <v/>
      </c>
      <c r="D253" s="65" t="str">
        <f>IF($A253="","",VLOOKUP($A253,'Annex 2 EHV charges'!$A:$O,7,0))</f>
        <v/>
      </c>
      <c r="E253" s="67" t="str">
        <f>IFERROR(IF(VLOOKUP($A253,'Annex 2 EHV charges'!$A:$O,8,FALSE)=0,"",VLOOKUP($A253,'Annex 2 EHV charges'!$A:$O,8,FALSE)),"")</f>
        <v/>
      </c>
      <c r="F253" s="68" t="str">
        <f>IFERROR(IF(VLOOKUP($A253,'Annex 2 EHV charges'!$A:$O,9,FALSE)=0,"",VLOOKUP($A253,'Annex 2 EHV charges'!$A:$O,9,FALSE)),"")</f>
        <v/>
      </c>
      <c r="G253" s="69" t="str">
        <f>IFERROR(IF(VLOOKUP($A253,'Annex 2 EHV charges'!$A:$O,10,FALSE)=0,"",VLOOKUP($A253,'Annex 2 EHV charges'!$A:$O,10,FALSE)),"")</f>
        <v/>
      </c>
      <c r="H253" s="69" t="str">
        <f>IFERROR(IF(VLOOKUP($A253,'Annex 2 EHV charges'!$A:$O,11,FALSE)=0,"",VLOOKUP($A253,'Annex 2 EHV charges'!$A:$O,11,FALSE)),"")</f>
        <v/>
      </c>
    </row>
    <row r="254" spans="1:8" x14ac:dyDescent="0.2">
      <c r="A254" s="65" t="str">
        <f t="array" ref="A254">IFERROR(INDEX('Annex 2 EHV charges'!$A$11:$A$11, MATCH(0, IF(ISBLANK('Annex 2 EHV charges'!$A$11:$A$11),1, COUNTIF(A$4:$A253, 'Annex 2 EHV charges'!$A$11:$A$11)), 0)),"")</f>
        <v/>
      </c>
      <c r="B254" s="65" t="str">
        <f>IF($A254="","",VLOOKUP($A254,'Annex 2 EHV charges'!$A:$O,2,0))</f>
        <v/>
      </c>
      <c r="C254" s="66" t="str">
        <f>IF($A254="","",VLOOKUP($A254,'Annex 2 EHV charges'!$A:$O,3,0))</f>
        <v/>
      </c>
      <c r="D254" s="65" t="str">
        <f>IF($A254="","",VLOOKUP($A254,'Annex 2 EHV charges'!$A:$O,7,0))</f>
        <v/>
      </c>
      <c r="E254" s="67" t="str">
        <f>IFERROR(IF(VLOOKUP($A254,'Annex 2 EHV charges'!$A:$O,8,FALSE)=0,"",VLOOKUP($A254,'Annex 2 EHV charges'!$A:$O,8,FALSE)),"")</f>
        <v/>
      </c>
      <c r="F254" s="68" t="str">
        <f>IFERROR(IF(VLOOKUP($A254,'Annex 2 EHV charges'!$A:$O,9,FALSE)=0,"",VLOOKUP($A254,'Annex 2 EHV charges'!$A:$O,9,FALSE)),"")</f>
        <v/>
      </c>
      <c r="G254" s="69" t="str">
        <f>IFERROR(IF(VLOOKUP($A254,'Annex 2 EHV charges'!$A:$O,10,FALSE)=0,"",VLOOKUP($A254,'Annex 2 EHV charges'!$A:$O,10,FALSE)),"")</f>
        <v/>
      </c>
      <c r="H254" s="69" t="str">
        <f>IFERROR(IF(VLOOKUP($A254,'Annex 2 EHV charges'!$A:$O,11,FALSE)=0,"",VLOOKUP($A254,'Annex 2 EHV charges'!$A:$O,11,FALSE)),"")</f>
        <v/>
      </c>
    </row>
    <row r="255" spans="1:8" x14ac:dyDescent="0.2">
      <c r="A255" s="65" t="str">
        <f t="array" ref="A255">IFERROR(INDEX('Annex 2 EHV charges'!$A$11:$A$11, MATCH(0, IF(ISBLANK('Annex 2 EHV charges'!$A$11:$A$11),1, COUNTIF(A$4:$A254, 'Annex 2 EHV charges'!$A$11:$A$11)), 0)),"")</f>
        <v/>
      </c>
      <c r="B255" s="65" t="str">
        <f>IF($A255="","",VLOOKUP($A255,'Annex 2 EHV charges'!$A:$O,2,0))</f>
        <v/>
      </c>
      <c r="C255" s="66" t="str">
        <f>IF($A255="","",VLOOKUP($A255,'Annex 2 EHV charges'!$A:$O,3,0))</f>
        <v/>
      </c>
      <c r="D255" s="65" t="str">
        <f>IF($A255="","",VLOOKUP($A255,'Annex 2 EHV charges'!$A:$O,7,0))</f>
        <v/>
      </c>
      <c r="E255" s="67" t="str">
        <f>IFERROR(IF(VLOOKUP($A255,'Annex 2 EHV charges'!$A:$O,8,FALSE)=0,"",VLOOKUP($A255,'Annex 2 EHV charges'!$A:$O,8,FALSE)),"")</f>
        <v/>
      </c>
      <c r="F255" s="68" t="str">
        <f>IFERROR(IF(VLOOKUP($A255,'Annex 2 EHV charges'!$A:$O,9,FALSE)=0,"",VLOOKUP($A255,'Annex 2 EHV charges'!$A:$O,9,FALSE)),"")</f>
        <v/>
      </c>
      <c r="G255" s="69" t="str">
        <f>IFERROR(IF(VLOOKUP($A255,'Annex 2 EHV charges'!$A:$O,10,FALSE)=0,"",VLOOKUP($A255,'Annex 2 EHV charges'!$A:$O,10,FALSE)),"")</f>
        <v/>
      </c>
      <c r="H255" s="69" t="str">
        <f>IFERROR(IF(VLOOKUP($A255,'Annex 2 EHV charges'!$A:$O,11,FALSE)=0,"",VLOOKUP($A255,'Annex 2 EHV charges'!$A:$O,11,FALSE)),"")</f>
        <v/>
      </c>
    </row>
    <row r="256" spans="1:8" x14ac:dyDescent="0.2">
      <c r="A256" s="65" t="str">
        <f t="array" ref="A256">IFERROR(INDEX('Annex 2 EHV charges'!$A$11:$A$11, MATCH(0, IF(ISBLANK('Annex 2 EHV charges'!$A$11:$A$11),1, COUNTIF(A$4:$A255, 'Annex 2 EHV charges'!$A$11:$A$11)), 0)),"")</f>
        <v/>
      </c>
      <c r="B256" s="65" t="str">
        <f>IF($A256="","",VLOOKUP($A256,'Annex 2 EHV charges'!$A:$O,2,0))</f>
        <v/>
      </c>
      <c r="C256" s="66" t="str">
        <f>IF($A256="","",VLOOKUP($A256,'Annex 2 EHV charges'!$A:$O,3,0))</f>
        <v/>
      </c>
      <c r="D256" s="65" t="str">
        <f>IF($A256="","",VLOOKUP($A256,'Annex 2 EHV charges'!$A:$O,7,0))</f>
        <v/>
      </c>
      <c r="E256" s="67" t="str">
        <f>IFERROR(IF(VLOOKUP($A256,'Annex 2 EHV charges'!$A:$O,8,FALSE)=0,"",VLOOKUP($A256,'Annex 2 EHV charges'!$A:$O,8,FALSE)),"")</f>
        <v/>
      </c>
      <c r="F256" s="68" t="str">
        <f>IFERROR(IF(VLOOKUP($A256,'Annex 2 EHV charges'!$A:$O,9,FALSE)=0,"",VLOOKUP($A256,'Annex 2 EHV charges'!$A:$O,9,FALSE)),"")</f>
        <v/>
      </c>
      <c r="G256" s="69" t="str">
        <f>IFERROR(IF(VLOOKUP($A256,'Annex 2 EHV charges'!$A:$O,10,FALSE)=0,"",VLOOKUP($A256,'Annex 2 EHV charges'!$A:$O,10,FALSE)),"")</f>
        <v/>
      </c>
      <c r="H256" s="69" t="str">
        <f>IFERROR(IF(VLOOKUP($A256,'Annex 2 EHV charges'!$A:$O,11,FALSE)=0,"",VLOOKUP($A256,'Annex 2 EHV charges'!$A:$O,11,FALSE)),"")</f>
        <v/>
      </c>
    </row>
    <row r="257" spans="1:8" x14ac:dyDescent="0.2">
      <c r="A257" s="65" t="str">
        <f t="array" ref="A257">IFERROR(INDEX('Annex 2 EHV charges'!$A$11:$A$11, MATCH(0, IF(ISBLANK('Annex 2 EHV charges'!$A$11:$A$11),1, COUNTIF(A$4:$A256, 'Annex 2 EHV charges'!$A$11:$A$11)), 0)),"")</f>
        <v/>
      </c>
      <c r="B257" s="65" t="str">
        <f>IF($A257="","",VLOOKUP($A257,'Annex 2 EHV charges'!$A:$O,2,0))</f>
        <v/>
      </c>
      <c r="C257" s="66" t="str">
        <f>IF($A257="","",VLOOKUP($A257,'Annex 2 EHV charges'!$A:$O,3,0))</f>
        <v/>
      </c>
      <c r="D257" s="65" t="str">
        <f>IF($A257="","",VLOOKUP($A257,'Annex 2 EHV charges'!$A:$O,7,0))</f>
        <v/>
      </c>
      <c r="E257" s="67" t="str">
        <f>IFERROR(IF(VLOOKUP($A257,'Annex 2 EHV charges'!$A:$O,8,FALSE)=0,"",VLOOKUP($A257,'Annex 2 EHV charges'!$A:$O,8,FALSE)),"")</f>
        <v/>
      </c>
      <c r="F257" s="68" t="str">
        <f>IFERROR(IF(VLOOKUP($A257,'Annex 2 EHV charges'!$A:$O,9,FALSE)=0,"",VLOOKUP($A257,'Annex 2 EHV charges'!$A:$O,9,FALSE)),"")</f>
        <v/>
      </c>
      <c r="G257" s="69" t="str">
        <f>IFERROR(IF(VLOOKUP($A257,'Annex 2 EHV charges'!$A:$O,10,FALSE)=0,"",VLOOKUP($A257,'Annex 2 EHV charges'!$A:$O,10,FALSE)),"")</f>
        <v/>
      </c>
      <c r="H257" s="69" t="str">
        <f>IFERROR(IF(VLOOKUP($A257,'Annex 2 EHV charges'!$A:$O,11,FALSE)=0,"",VLOOKUP($A257,'Annex 2 EHV charges'!$A:$O,11,FALSE)),"")</f>
        <v/>
      </c>
    </row>
    <row r="258" spans="1:8" x14ac:dyDescent="0.2">
      <c r="A258" s="65" t="str">
        <f t="array" ref="A258">IFERROR(INDEX('Annex 2 EHV charges'!$A$11:$A$11, MATCH(0, IF(ISBLANK('Annex 2 EHV charges'!$A$11:$A$11),1, COUNTIF(A$4:$A257, 'Annex 2 EHV charges'!$A$11:$A$11)), 0)),"")</f>
        <v/>
      </c>
      <c r="B258" s="65" t="str">
        <f>IF($A258="","",VLOOKUP($A258,'Annex 2 EHV charges'!$A:$O,2,0))</f>
        <v/>
      </c>
      <c r="C258" s="66" t="str">
        <f>IF($A258="","",VLOOKUP($A258,'Annex 2 EHV charges'!$A:$O,3,0))</f>
        <v/>
      </c>
      <c r="D258" s="65" t="str">
        <f>IF($A258="","",VLOOKUP($A258,'Annex 2 EHV charges'!$A:$O,7,0))</f>
        <v/>
      </c>
      <c r="E258" s="67" t="str">
        <f>IFERROR(IF(VLOOKUP($A258,'Annex 2 EHV charges'!$A:$O,8,FALSE)=0,"",VLOOKUP($A258,'Annex 2 EHV charges'!$A:$O,8,FALSE)),"")</f>
        <v/>
      </c>
      <c r="F258" s="68" t="str">
        <f>IFERROR(IF(VLOOKUP($A258,'Annex 2 EHV charges'!$A:$O,9,FALSE)=0,"",VLOOKUP($A258,'Annex 2 EHV charges'!$A:$O,9,FALSE)),"")</f>
        <v/>
      </c>
      <c r="G258" s="69" t="str">
        <f>IFERROR(IF(VLOOKUP($A258,'Annex 2 EHV charges'!$A:$O,10,FALSE)=0,"",VLOOKUP($A258,'Annex 2 EHV charges'!$A:$O,10,FALSE)),"")</f>
        <v/>
      </c>
      <c r="H258" s="69" t="str">
        <f>IFERROR(IF(VLOOKUP($A258,'Annex 2 EHV charges'!$A:$O,11,FALSE)=0,"",VLOOKUP($A258,'Annex 2 EHV charges'!$A:$O,11,FALSE)),"")</f>
        <v/>
      </c>
    </row>
    <row r="259" spans="1:8" x14ac:dyDescent="0.2">
      <c r="A259" s="65" t="str">
        <f t="array" ref="A259">IFERROR(INDEX('Annex 2 EHV charges'!$A$11:$A$11, MATCH(0, IF(ISBLANK('Annex 2 EHV charges'!$A$11:$A$11),1, COUNTIF(A$4:$A258, 'Annex 2 EHV charges'!$A$11:$A$11)), 0)),"")</f>
        <v/>
      </c>
      <c r="B259" s="65" t="str">
        <f>IF($A259="","",VLOOKUP($A259,'Annex 2 EHV charges'!$A:$O,2,0))</f>
        <v/>
      </c>
      <c r="C259" s="66" t="str">
        <f>IF($A259="","",VLOOKUP($A259,'Annex 2 EHV charges'!$A:$O,3,0))</f>
        <v/>
      </c>
      <c r="D259" s="65" t="str">
        <f>IF($A259="","",VLOOKUP($A259,'Annex 2 EHV charges'!$A:$O,7,0))</f>
        <v/>
      </c>
      <c r="E259" s="67" t="str">
        <f>IFERROR(IF(VLOOKUP($A259,'Annex 2 EHV charges'!$A:$O,8,FALSE)=0,"",VLOOKUP($A259,'Annex 2 EHV charges'!$A:$O,8,FALSE)),"")</f>
        <v/>
      </c>
      <c r="F259" s="68" t="str">
        <f>IFERROR(IF(VLOOKUP($A259,'Annex 2 EHV charges'!$A:$O,9,FALSE)=0,"",VLOOKUP($A259,'Annex 2 EHV charges'!$A:$O,9,FALSE)),"")</f>
        <v/>
      </c>
      <c r="G259" s="69" t="str">
        <f>IFERROR(IF(VLOOKUP($A259,'Annex 2 EHV charges'!$A:$O,10,FALSE)=0,"",VLOOKUP($A259,'Annex 2 EHV charges'!$A:$O,10,FALSE)),"")</f>
        <v/>
      </c>
      <c r="H259" s="69" t="str">
        <f>IFERROR(IF(VLOOKUP($A259,'Annex 2 EHV charges'!$A:$O,11,FALSE)=0,"",VLOOKUP($A259,'Annex 2 EHV charges'!$A:$O,11,FALSE)),"")</f>
        <v/>
      </c>
    </row>
    <row r="260" spans="1:8" x14ac:dyDescent="0.2">
      <c r="A260" s="65" t="str">
        <f t="array" ref="A260">IFERROR(INDEX('Annex 2 EHV charges'!$A$11:$A$11, MATCH(0, IF(ISBLANK('Annex 2 EHV charges'!$A$11:$A$11),1, COUNTIF(A$4:$A259, 'Annex 2 EHV charges'!$A$11:$A$11)), 0)),"")</f>
        <v/>
      </c>
      <c r="B260" s="65" t="str">
        <f>IF($A260="","",VLOOKUP($A260,'Annex 2 EHV charges'!$A:$O,2,0))</f>
        <v/>
      </c>
      <c r="C260" s="66" t="str">
        <f>IF($A260="","",VLOOKUP($A260,'Annex 2 EHV charges'!$A:$O,3,0))</f>
        <v/>
      </c>
      <c r="D260" s="65" t="str">
        <f>IF($A260="","",VLOOKUP($A260,'Annex 2 EHV charges'!$A:$O,7,0))</f>
        <v/>
      </c>
      <c r="E260" s="67" t="str">
        <f>IFERROR(IF(VLOOKUP($A260,'Annex 2 EHV charges'!$A:$O,8,FALSE)=0,"",VLOOKUP($A260,'Annex 2 EHV charges'!$A:$O,8,FALSE)),"")</f>
        <v/>
      </c>
      <c r="F260" s="68" t="str">
        <f>IFERROR(IF(VLOOKUP($A260,'Annex 2 EHV charges'!$A:$O,9,FALSE)=0,"",VLOOKUP($A260,'Annex 2 EHV charges'!$A:$O,9,FALSE)),"")</f>
        <v/>
      </c>
      <c r="G260" s="69" t="str">
        <f>IFERROR(IF(VLOOKUP($A260,'Annex 2 EHV charges'!$A:$O,10,FALSE)=0,"",VLOOKUP($A260,'Annex 2 EHV charges'!$A:$O,10,FALSE)),"")</f>
        <v/>
      </c>
      <c r="H260" s="69" t="str">
        <f>IFERROR(IF(VLOOKUP($A260,'Annex 2 EHV charges'!$A:$O,11,FALSE)=0,"",VLOOKUP($A260,'Annex 2 EHV charges'!$A:$O,11,FALSE)),"")</f>
        <v/>
      </c>
    </row>
    <row r="261" spans="1:8" x14ac:dyDescent="0.2">
      <c r="A261" s="65" t="str">
        <f t="array" ref="A261">IFERROR(INDEX('Annex 2 EHV charges'!$A$11:$A$11, MATCH(0, IF(ISBLANK('Annex 2 EHV charges'!$A$11:$A$11),1, COUNTIF(A$4:$A260, 'Annex 2 EHV charges'!$A$11:$A$11)), 0)),"")</f>
        <v/>
      </c>
      <c r="B261" s="65" t="str">
        <f>IF($A261="","",VLOOKUP($A261,'Annex 2 EHV charges'!$A:$O,2,0))</f>
        <v/>
      </c>
      <c r="C261" s="66" t="str">
        <f>IF($A261="","",VLOOKUP($A261,'Annex 2 EHV charges'!$A:$O,3,0))</f>
        <v/>
      </c>
      <c r="D261" s="65" t="str">
        <f>IF($A261="","",VLOOKUP($A261,'Annex 2 EHV charges'!$A:$O,7,0))</f>
        <v/>
      </c>
      <c r="E261" s="67" t="str">
        <f>IFERROR(IF(VLOOKUP($A261,'Annex 2 EHV charges'!$A:$O,8,FALSE)=0,"",VLOOKUP($A261,'Annex 2 EHV charges'!$A:$O,8,FALSE)),"")</f>
        <v/>
      </c>
      <c r="F261" s="68" t="str">
        <f>IFERROR(IF(VLOOKUP($A261,'Annex 2 EHV charges'!$A:$O,9,FALSE)=0,"",VLOOKUP($A261,'Annex 2 EHV charges'!$A:$O,9,FALSE)),"")</f>
        <v/>
      </c>
      <c r="G261" s="69" t="str">
        <f>IFERROR(IF(VLOOKUP($A261,'Annex 2 EHV charges'!$A:$O,10,FALSE)=0,"",VLOOKUP($A261,'Annex 2 EHV charges'!$A:$O,10,FALSE)),"")</f>
        <v/>
      </c>
      <c r="H261" s="69" t="str">
        <f>IFERROR(IF(VLOOKUP($A261,'Annex 2 EHV charges'!$A:$O,11,FALSE)=0,"",VLOOKUP($A261,'Annex 2 EHV charges'!$A:$O,11,FALSE)),"")</f>
        <v/>
      </c>
    </row>
    <row r="262" spans="1:8" x14ac:dyDescent="0.2">
      <c r="A262" s="65" t="str">
        <f t="array" ref="A262">IFERROR(INDEX('Annex 2 EHV charges'!$A$11:$A$11, MATCH(0, IF(ISBLANK('Annex 2 EHV charges'!$A$11:$A$11),1, COUNTIF(A$4:$A261, 'Annex 2 EHV charges'!$A$11:$A$11)), 0)),"")</f>
        <v/>
      </c>
      <c r="B262" s="65" t="str">
        <f>IF($A262="","",VLOOKUP($A262,'Annex 2 EHV charges'!$A:$O,2,0))</f>
        <v/>
      </c>
      <c r="C262" s="66" t="str">
        <f>IF($A262="","",VLOOKUP($A262,'Annex 2 EHV charges'!$A:$O,3,0))</f>
        <v/>
      </c>
      <c r="D262" s="65" t="str">
        <f>IF($A262="","",VLOOKUP($A262,'Annex 2 EHV charges'!$A:$O,7,0))</f>
        <v/>
      </c>
      <c r="E262" s="67" t="str">
        <f>IFERROR(IF(VLOOKUP($A262,'Annex 2 EHV charges'!$A:$O,8,FALSE)=0,"",VLOOKUP($A262,'Annex 2 EHV charges'!$A:$O,8,FALSE)),"")</f>
        <v/>
      </c>
      <c r="F262" s="68" t="str">
        <f>IFERROR(IF(VLOOKUP($A262,'Annex 2 EHV charges'!$A:$O,9,FALSE)=0,"",VLOOKUP($A262,'Annex 2 EHV charges'!$A:$O,9,FALSE)),"")</f>
        <v/>
      </c>
      <c r="G262" s="69" t="str">
        <f>IFERROR(IF(VLOOKUP($A262,'Annex 2 EHV charges'!$A:$O,10,FALSE)=0,"",VLOOKUP($A262,'Annex 2 EHV charges'!$A:$O,10,FALSE)),"")</f>
        <v/>
      </c>
      <c r="H262" s="69" t="str">
        <f>IFERROR(IF(VLOOKUP($A262,'Annex 2 EHV charges'!$A:$O,11,FALSE)=0,"",VLOOKUP($A262,'Annex 2 EHV charges'!$A:$O,11,FALSE)),"")</f>
        <v/>
      </c>
    </row>
    <row r="263" spans="1:8" x14ac:dyDescent="0.2">
      <c r="A263" s="65" t="str">
        <f t="array" ref="A263">IFERROR(INDEX('Annex 2 EHV charges'!$A$11:$A$11, MATCH(0, IF(ISBLANK('Annex 2 EHV charges'!$A$11:$A$11),1, COUNTIF(A$4:$A262, 'Annex 2 EHV charges'!$A$11:$A$11)), 0)),"")</f>
        <v/>
      </c>
      <c r="B263" s="65" t="str">
        <f>IF($A263="","",VLOOKUP($A263,'Annex 2 EHV charges'!$A:$O,2,0))</f>
        <v/>
      </c>
      <c r="C263" s="66" t="str">
        <f>IF($A263="","",VLOOKUP($A263,'Annex 2 EHV charges'!$A:$O,3,0))</f>
        <v/>
      </c>
      <c r="D263" s="65" t="str">
        <f>IF($A263="","",VLOOKUP($A263,'Annex 2 EHV charges'!$A:$O,7,0))</f>
        <v/>
      </c>
      <c r="E263" s="67" t="str">
        <f>IFERROR(IF(VLOOKUP($A263,'Annex 2 EHV charges'!$A:$O,8,FALSE)=0,"",VLOOKUP($A263,'Annex 2 EHV charges'!$A:$O,8,FALSE)),"")</f>
        <v/>
      </c>
      <c r="F263" s="68" t="str">
        <f>IFERROR(IF(VLOOKUP($A263,'Annex 2 EHV charges'!$A:$O,9,FALSE)=0,"",VLOOKUP($A263,'Annex 2 EHV charges'!$A:$O,9,FALSE)),"")</f>
        <v/>
      </c>
      <c r="G263" s="69" t="str">
        <f>IFERROR(IF(VLOOKUP($A263,'Annex 2 EHV charges'!$A:$O,10,FALSE)=0,"",VLOOKUP($A263,'Annex 2 EHV charges'!$A:$O,10,FALSE)),"")</f>
        <v/>
      </c>
      <c r="H263" s="69" t="str">
        <f>IFERROR(IF(VLOOKUP($A263,'Annex 2 EHV charges'!$A:$O,11,FALSE)=0,"",VLOOKUP($A263,'Annex 2 EHV charges'!$A:$O,11,FALSE)),"")</f>
        <v/>
      </c>
    </row>
    <row r="264" spans="1:8" x14ac:dyDescent="0.2">
      <c r="A264" s="65" t="str">
        <f t="array" ref="A264">IFERROR(INDEX('Annex 2 EHV charges'!$A$11:$A$11, MATCH(0, IF(ISBLANK('Annex 2 EHV charges'!$A$11:$A$11),1, COUNTIF(A$4:$A263, 'Annex 2 EHV charges'!$A$11:$A$11)), 0)),"")</f>
        <v/>
      </c>
      <c r="B264" s="65" t="str">
        <f>IF($A264="","",VLOOKUP($A264,'Annex 2 EHV charges'!$A:$O,2,0))</f>
        <v/>
      </c>
      <c r="C264" s="66" t="str">
        <f>IF($A264="","",VLOOKUP($A264,'Annex 2 EHV charges'!$A:$O,3,0))</f>
        <v/>
      </c>
      <c r="D264" s="65" t="str">
        <f>IF($A264="","",VLOOKUP($A264,'Annex 2 EHV charges'!$A:$O,7,0))</f>
        <v/>
      </c>
      <c r="E264" s="67" t="str">
        <f>IFERROR(IF(VLOOKUP($A264,'Annex 2 EHV charges'!$A:$O,8,FALSE)=0,"",VLOOKUP($A264,'Annex 2 EHV charges'!$A:$O,8,FALSE)),"")</f>
        <v/>
      </c>
      <c r="F264" s="68" t="str">
        <f>IFERROR(IF(VLOOKUP($A264,'Annex 2 EHV charges'!$A:$O,9,FALSE)=0,"",VLOOKUP($A264,'Annex 2 EHV charges'!$A:$O,9,FALSE)),"")</f>
        <v/>
      </c>
      <c r="G264" s="69" t="str">
        <f>IFERROR(IF(VLOOKUP($A264,'Annex 2 EHV charges'!$A:$O,10,FALSE)=0,"",VLOOKUP($A264,'Annex 2 EHV charges'!$A:$O,10,FALSE)),"")</f>
        <v/>
      </c>
      <c r="H264" s="69" t="str">
        <f>IFERROR(IF(VLOOKUP($A264,'Annex 2 EHV charges'!$A:$O,11,FALSE)=0,"",VLOOKUP($A264,'Annex 2 EHV charges'!$A:$O,11,FALSE)),"")</f>
        <v/>
      </c>
    </row>
    <row r="265" spans="1:8" x14ac:dyDescent="0.2">
      <c r="A265" s="65" t="str">
        <f t="array" ref="A265">IFERROR(INDEX('Annex 2 EHV charges'!$A$11:$A$11, MATCH(0, IF(ISBLANK('Annex 2 EHV charges'!$A$11:$A$11),1, COUNTIF(A$4:$A264, 'Annex 2 EHV charges'!$A$11:$A$11)), 0)),"")</f>
        <v/>
      </c>
      <c r="B265" s="65" t="str">
        <f>IF($A265="","",VLOOKUP($A265,'Annex 2 EHV charges'!$A:$O,2,0))</f>
        <v/>
      </c>
      <c r="C265" s="66" t="str">
        <f>IF($A265="","",VLOOKUP($A265,'Annex 2 EHV charges'!$A:$O,3,0))</f>
        <v/>
      </c>
      <c r="D265" s="65" t="str">
        <f>IF($A265="","",VLOOKUP($A265,'Annex 2 EHV charges'!$A:$O,7,0))</f>
        <v/>
      </c>
      <c r="E265" s="67" t="str">
        <f>IFERROR(IF(VLOOKUP($A265,'Annex 2 EHV charges'!$A:$O,8,FALSE)=0,"",VLOOKUP($A265,'Annex 2 EHV charges'!$A:$O,8,FALSE)),"")</f>
        <v/>
      </c>
      <c r="F265" s="68" t="str">
        <f>IFERROR(IF(VLOOKUP($A265,'Annex 2 EHV charges'!$A:$O,9,FALSE)=0,"",VLOOKUP($A265,'Annex 2 EHV charges'!$A:$O,9,FALSE)),"")</f>
        <v/>
      </c>
      <c r="G265" s="69" t="str">
        <f>IFERROR(IF(VLOOKUP($A265,'Annex 2 EHV charges'!$A:$O,10,FALSE)=0,"",VLOOKUP($A265,'Annex 2 EHV charges'!$A:$O,10,FALSE)),"")</f>
        <v/>
      </c>
      <c r="H265" s="69" t="str">
        <f>IFERROR(IF(VLOOKUP($A265,'Annex 2 EHV charges'!$A:$O,11,FALSE)=0,"",VLOOKUP($A265,'Annex 2 EHV charges'!$A:$O,11,FALSE)),"")</f>
        <v/>
      </c>
    </row>
    <row r="266" spans="1:8" x14ac:dyDescent="0.2">
      <c r="A266" s="65" t="str">
        <f t="array" ref="A266">IFERROR(INDEX('Annex 2 EHV charges'!$A$11:$A$11, MATCH(0, IF(ISBLANK('Annex 2 EHV charges'!$A$11:$A$11),1, COUNTIF(A$4:$A265, 'Annex 2 EHV charges'!$A$11:$A$11)), 0)),"")</f>
        <v/>
      </c>
      <c r="B266" s="65" t="str">
        <f>IF($A266="","",VLOOKUP($A266,'Annex 2 EHV charges'!$A:$O,2,0))</f>
        <v/>
      </c>
      <c r="C266" s="66" t="str">
        <f>IF($A266="","",VLOOKUP($A266,'Annex 2 EHV charges'!$A:$O,3,0))</f>
        <v/>
      </c>
      <c r="D266" s="65" t="str">
        <f>IF($A266="","",VLOOKUP($A266,'Annex 2 EHV charges'!$A:$O,7,0))</f>
        <v/>
      </c>
      <c r="E266" s="67" t="str">
        <f>IFERROR(IF(VLOOKUP($A266,'Annex 2 EHV charges'!$A:$O,8,FALSE)=0,"",VLOOKUP($A266,'Annex 2 EHV charges'!$A:$O,8,FALSE)),"")</f>
        <v/>
      </c>
      <c r="F266" s="68" t="str">
        <f>IFERROR(IF(VLOOKUP($A266,'Annex 2 EHV charges'!$A:$O,9,FALSE)=0,"",VLOOKUP($A266,'Annex 2 EHV charges'!$A:$O,9,FALSE)),"")</f>
        <v/>
      </c>
      <c r="G266" s="69" t="str">
        <f>IFERROR(IF(VLOOKUP($A266,'Annex 2 EHV charges'!$A:$O,10,FALSE)=0,"",VLOOKUP($A266,'Annex 2 EHV charges'!$A:$O,10,FALSE)),"")</f>
        <v/>
      </c>
      <c r="H266" s="69" t="str">
        <f>IFERROR(IF(VLOOKUP($A266,'Annex 2 EHV charges'!$A:$O,11,FALSE)=0,"",VLOOKUP($A266,'Annex 2 EHV charges'!$A:$O,11,FALSE)),"")</f>
        <v/>
      </c>
    </row>
    <row r="267" spans="1:8" x14ac:dyDescent="0.2">
      <c r="A267" s="65" t="str">
        <f t="array" ref="A267">IFERROR(INDEX('Annex 2 EHV charges'!$A$11:$A$11, MATCH(0, IF(ISBLANK('Annex 2 EHV charges'!$A$11:$A$11),1, COUNTIF(A$4:$A266, 'Annex 2 EHV charges'!$A$11:$A$11)), 0)),"")</f>
        <v/>
      </c>
      <c r="B267" s="65" t="str">
        <f>IF($A267="","",VLOOKUP($A267,'Annex 2 EHV charges'!$A:$O,2,0))</f>
        <v/>
      </c>
      <c r="C267" s="66" t="str">
        <f>IF($A267="","",VLOOKUP($A267,'Annex 2 EHV charges'!$A:$O,3,0))</f>
        <v/>
      </c>
      <c r="D267" s="65" t="str">
        <f>IF($A267="","",VLOOKUP($A267,'Annex 2 EHV charges'!$A:$O,7,0))</f>
        <v/>
      </c>
      <c r="E267" s="67" t="str">
        <f>IFERROR(IF(VLOOKUP($A267,'Annex 2 EHV charges'!$A:$O,8,FALSE)=0,"",VLOOKUP($A267,'Annex 2 EHV charges'!$A:$O,8,FALSE)),"")</f>
        <v/>
      </c>
      <c r="F267" s="68" t="str">
        <f>IFERROR(IF(VLOOKUP($A267,'Annex 2 EHV charges'!$A:$O,9,FALSE)=0,"",VLOOKUP($A267,'Annex 2 EHV charges'!$A:$O,9,FALSE)),"")</f>
        <v/>
      </c>
      <c r="G267" s="69" t="str">
        <f>IFERROR(IF(VLOOKUP($A267,'Annex 2 EHV charges'!$A:$O,10,FALSE)=0,"",VLOOKUP($A267,'Annex 2 EHV charges'!$A:$O,10,FALSE)),"")</f>
        <v/>
      </c>
      <c r="H267" s="69" t="str">
        <f>IFERROR(IF(VLOOKUP($A267,'Annex 2 EHV charges'!$A:$O,11,FALSE)=0,"",VLOOKUP($A267,'Annex 2 EHV charges'!$A:$O,11,FALSE)),"")</f>
        <v/>
      </c>
    </row>
    <row r="268" spans="1:8" x14ac:dyDescent="0.2">
      <c r="A268" s="65" t="str">
        <f t="array" ref="A268">IFERROR(INDEX('Annex 2 EHV charges'!$A$11:$A$11, MATCH(0, IF(ISBLANK('Annex 2 EHV charges'!$A$11:$A$11),1, COUNTIF(A$4:$A267, 'Annex 2 EHV charges'!$A$11:$A$11)), 0)),"")</f>
        <v/>
      </c>
      <c r="B268" s="65" t="str">
        <f>IF($A268="","",VLOOKUP($A268,'Annex 2 EHV charges'!$A:$O,2,0))</f>
        <v/>
      </c>
      <c r="C268" s="66" t="str">
        <f>IF($A268="","",VLOOKUP($A268,'Annex 2 EHV charges'!$A:$O,3,0))</f>
        <v/>
      </c>
      <c r="D268" s="65" t="str">
        <f>IF($A268="","",VLOOKUP($A268,'Annex 2 EHV charges'!$A:$O,7,0))</f>
        <v/>
      </c>
      <c r="E268" s="67" t="str">
        <f>IFERROR(IF(VLOOKUP($A268,'Annex 2 EHV charges'!$A:$O,8,FALSE)=0,"",VLOOKUP($A268,'Annex 2 EHV charges'!$A:$O,8,FALSE)),"")</f>
        <v/>
      </c>
      <c r="F268" s="68" t="str">
        <f>IFERROR(IF(VLOOKUP($A268,'Annex 2 EHV charges'!$A:$O,9,FALSE)=0,"",VLOOKUP($A268,'Annex 2 EHV charges'!$A:$O,9,FALSE)),"")</f>
        <v/>
      </c>
      <c r="G268" s="69" t="str">
        <f>IFERROR(IF(VLOOKUP($A268,'Annex 2 EHV charges'!$A:$O,10,FALSE)=0,"",VLOOKUP($A268,'Annex 2 EHV charges'!$A:$O,10,FALSE)),"")</f>
        <v/>
      </c>
      <c r="H268" s="69" t="str">
        <f>IFERROR(IF(VLOOKUP($A268,'Annex 2 EHV charges'!$A:$O,11,FALSE)=0,"",VLOOKUP($A268,'Annex 2 EHV charges'!$A:$O,11,FALSE)),"")</f>
        <v/>
      </c>
    </row>
    <row r="269" spans="1:8" x14ac:dyDescent="0.2">
      <c r="A269" s="65" t="str">
        <f t="array" ref="A269">IFERROR(INDEX('Annex 2 EHV charges'!$A$11:$A$11, MATCH(0, IF(ISBLANK('Annex 2 EHV charges'!$A$11:$A$11),1, COUNTIF(A$4:$A268, 'Annex 2 EHV charges'!$A$11:$A$11)), 0)),"")</f>
        <v/>
      </c>
      <c r="B269" s="65" t="str">
        <f>IF($A269="","",VLOOKUP($A269,'Annex 2 EHV charges'!$A:$O,2,0))</f>
        <v/>
      </c>
      <c r="C269" s="66" t="str">
        <f>IF($A269="","",VLOOKUP($A269,'Annex 2 EHV charges'!$A:$O,3,0))</f>
        <v/>
      </c>
      <c r="D269" s="65" t="str">
        <f>IF($A269="","",VLOOKUP($A269,'Annex 2 EHV charges'!$A:$O,7,0))</f>
        <v/>
      </c>
      <c r="E269" s="67" t="str">
        <f>IFERROR(IF(VLOOKUP($A269,'Annex 2 EHV charges'!$A:$O,8,FALSE)=0,"",VLOOKUP($A269,'Annex 2 EHV charges'!$A:$O,8,FALSE)),"")</f>
        <v/>
      </c>
      <c r="F269" s="68" t="str">
        <f>IFERROR(IF(VLOOKUP($A269,'Annex 2 EHV charges'!$A:$O,9,FALSE)=0,"",VLOOKUP($A269,'Annex 2 EHV charges'!$A:$O,9,FALSE)),"")</f>
        <v/>
      </c>
      <c r="G269" s="69" t="str">
        <f>IFERROR(IF(VLOOKUP($A269,'Annex 2 EHV charges'!$A:$O,10,FALSE)=0,"",VLOOKUP($A269,'Annex 2 EHV charges'!$A:$O,10,FALSE)),"")</f>
        <v/>
      </c>
      <c r="H269" s="69" t="str">
        <f>IFERROR(IF(VLOOKUP($A269,'Annex 2 EHV charges'!$A:$O,11,FALSE)=0,"",VLOOKUP($A269,'Annex 2 EHV charges'!$A:$O,11,FALSE)),"")</f>
        <v/>
      </c>
    </row>
    <row r="270" spans="1:8" x14ac:dyDescent="0.2">
      <c r="A270" s="65" t="str">
        <f t="array" ref="A270">IFERROR(INDEX('Annex 2 EHV charges'!$A$11:$A$11, MATCH(0, IF(ISBLANK('Annex 2 EHV charges'!$A$11:$A$11),1, COUNTIF(A$4:$A269, 'Annex 2 EHV charges'!$A$11:$A$11)), 0)),"")</f>
        <v/>
      </c>
      <c r="B270" s="65" t="str">
        <f>IF($A270="","",VLOOKUP($A270,'Annex 2 EHV charges'!$A:$O,2,0))</f>
        <v/>
      </c>
      <c r="C270" s="66" t="str">
        <f>IF($A270="","",VLOOKUP($A270,'Annex 2 EHV charges'!$A:$O,3,0))</f>
        <v/>
      </c>
      <c r="D270" s="65" t="str">
        <f>IF($A270="","",VLOOKUP($A270,'Annex 2 EHV charges'!$A:$O,7,0))</f>
        <v/>
      </c>
      <c r="E270" s="67" t="str">
        <f>IFERROR(IF(VLOOKUP($A270,'Annex 2 EHV charges'!$A:$O,8,FALSE)=0,"",VLOOKUP($A270,'Annex 2 EHV charges'!$A:$O,8,FALSE)),"")</f>
        <v/>
      </c>
      <c r="F270" s="68" t="str">
        <f>IFERROR(IF(VLOOKUP($A270,'Annex 2 EHV charges'!$A:$O,9,FALSE)=0,"",VLOOKUP($A270,'Annex 2 EHV charges'!$A:$O,9,FALSE)),"")</f>
        <v/>
      </c>
      <c r="G270" s="69" t="str">
        <f>IFERROR(IF(VLOOKUP($A270,'Annex 2 EHV charges'!$A:$O,10,FALSE)=0,"",VLOOKUP($A270,'Annex 2 EHV charges'!$A:$O,10,FALSE)),"")</f>
        <v/>
      </c>
      <c r="H270" s="69" t="str">
        <f>IFERROR(IF(VLOOKUP($A270,'Annex 2 EHV charges'!$A:$O,11,FALSE)=0,"",VLOOKUP($A270,'Annex 2 EHV charges'!$A:$O,11,FALSE)),"")</f>
        <v/>
      </c>
    </row>
    <row r="271" spans="1:8" x14ac:dyDescent="0.2">
      <c r="A271" s="65" t="str">
        <f t="array" ref="A271">IFERROR(INDEX('Annex 2 EHV charges'!$A$11:$A$11, MATCH(0, IF(ISBLANK('Annex 2 EHV charges'!$A$11:$A$11),1, COUNTIF(A$4:$A270, 'Annex 2 EHV charges'!$A$11:$A$11)), 0)),"")</f>
        <v/>
      </c>
      <c r="B271" s="65" t="str">
        <f>IF($A271="","",VLOOKUP($A271,'Annex 2 EHV charges'!$A:$O,2,0))</f>
        <v/>
      </c>
      <c r="C271" s="66" t="str">
        <f>IF($A271="","",VLOOKUP($A271,'Annex 2 EHV charges'!$A:$O,3,0))</f>
        <v/>
      </c>
      <c r="D271" s="65" t="str">
        <f>IF($A271="","",VLOOKUP($A271,'Annex 2 EHV charges'!$A:$O,7,0))</f>
        <v/>
      </c>
      <c r="E271" s="67" t="str">
        <f>IFERROR(IF(VLOOKUP($A271,'Annex 2 EHV charges'!$A:$O,8,FALSE)=0,"",VLOOKUP($A271,'Annex 2 EHV charges'!$A:$O,8,FALSE)),"")</f>
        <v/>
      </c>
      <c r="F271" s="68" t="str">
        <f>IFERROR(IF(VLOOKUP($A271,'Annex 2 EHV charges'!$A:$O,9,FALSE)=0,"",VLOOKUP($A271,'Annex 2 EHV charges'!$A:$O,9,FALSE)),"")</f>
        <v/>
      </c>
      <c r="G271" s="69" t="str">
        <f>IFERROR(IF(VLOOKUP($A271,'Annex 2 EHV charges'!$A:$O,10,FALSE)=0,"",VLOOKUP($A271,'Annex 2 EHV charges'!$A:$O,10,FALSE)),"")</f>
        <v/>
      </c>
      <c r="H271" s="69" t="str">
        <f>IFERROR(IF(VLOOKUP($A271,'Annex 2 EHV charges'!$A:$O,11,FALSE)=0,"",VLOOKUP($A271,'Annex 2 EHV charges'!$A:$O,11,FALSE)),"")</f>
        <v/>
      </c>
    </row>
    <row r="272" spans="1:8" x14ac:dyDescent="0.2">
      <c r="A272" s="65" t="str">
        <f t="array" ref="A272">IFERROR(INDEX('Annex 2 EHV charges'!$A$11:$A$11, MATCH(0, IF(ISBLANK('Annex 2 EHV charges'!$A$11:$A$11),1, COUNTIF(A$4:$A271, 'Annex 2 EHV charges'!$A$11:$A$11)), 0)),"")</f>
        <v/>
      </c>
      <c r="B272" s="65" t="str">
        <f>IF($A272="","",VLOOKUP($A272,'Annex 2 EHV charges'!$A:$O,2,0))</f>
        <v/>
      </c>
      <c r="C272" s="66" t="str">
        <f>IF($A272="","",VLOOKUP($A272,'Annex 2 EHV charges'!$A:$O,3,0))</f>
        <v/>
      </c>
      <c r="D272" s="65" t="str">
        <f>IF($A272="","",VLOOKUP($A272,'Annex 2 EHV charges'!$A:$O,7,0))</f>
        <v/>
      </c>
      <c r="E272" s="67" t="str">
        <f>IFERROR(IF(VLOOKUP($A272,'Annex 2 EHV charges'!$A:$O,8,FALSE)=0,"",VLOOKUP($A272,'Annex 2 EHV charges'!$A:$O,8,FALSE)),"")</f>
        <v/>
      </c>
      <c r="F272" s="68" t="str">
        <f>IFERROR(IF(VLOOKUP($A272,'Annex 2 EHV charges'!$A:$O,9,FALSE)=0,"",VLOOKUP($A272,'Annex 2 EHV charges'!$A:$O,9,FALSE)),"")</f>
        <v/>
      </c>
      <c r="G272" s="69" t="str">
        <f>IFERROR(IF(VLOOKUP($A272,'Annex 2 EHV charges'!$A:$O,10,FALSE)=0,"",VLOOKUP($A272,'Annex 2 EHV charges'!$A:$O,10,FALSE)),"")</f>
        <v/>
      </c>
      <c r="H272" s="69" t="str">
        <f>IFERROR(IF(VLOOKUP($A272,'Annex 2 EHV charges'!$A:$O,11,FALSE)=0,"",VLOOKUP($A272,'Annex 2 EHV charges'!$A:$O,11,FALSE)),"")</f>
        <v/>
      </c>
    </row>
    <row r="273" spans="1:8" x14ac:dyDescent="0.2">
      <c r="A273" s="65" t="str">
        <f t="array" ref="A273">IFERROR(INDEX('Annex 2 EHV charges'!$A$11:$A$11, MATCH(0, IF(ISBLANK('Annex 2 EHV charges'!$A$11:$A$11),1, COUNTIF(A$4:$A272, 'Annex 2 EHV charges'!$A$11:$A$11)), 0)),"")</f>
        <v/>
      </c>
      <c r="B273" s="65" t="str">
        <f>IF($A273="","",VLOOKUP($A273,'Annex 2 EHV charges'!$A:$O,2,0))</f>
        <v/>
      </c>
      <c r="C273" s="66" t="str">
        <f>IF($A273="","",VLOOKUP($A273,'Annex 2 EHV charges'!$A:$O,3,0))</f>
        <v/>
      </c>
      <c r="D273" s="65" t="str">
        <f>IF($A273="","",VLOOKUP($A273,'Annex 2 EHV charges'!$A:$O,7,0))</f>
        <v/>
      </c>
      <c r="E273" s="67" t="str">
        <f>IFERROR(IF(VLOOKUP($A273,'Annex 2 EHV charges'!$A:$O,8,FALSE)=0,"",VLOOKUP($A273,'Annex 2 EHV charges'!$A:$O,8,FALSE)),"")</f>
        <v/>
      </c>
      <c r="F273" s="68" t="str">
        <f>IFERROR(IF(VLOOKUP($A273,'Annex 2 EHV charges'!$A:$O,9,FALSE)=0,"",VLOOKUP($A273,'Annex 2 EHV charges'!$A:$O,9,FALSE)),"")</f>
        <v/>
      </c>
      <c r="G273" s="69" t="str">
        <f>IFERROR(IF(VLOOKUP($A273,'Annex 2 EHV charges'!$A:$O,10,FALSE)=0,"",VLOOKUP($A273,'Annex 2 EHV charges'!$A:$O,10,FALSE)),"")</f>
        <v/>
      </c>
      <c r="H273" s="69" t="str">
        <f>IFERROR(IF(VLOOKUP($A273,'Annex 2 EHV charges'!$A:$O,11,FALSE)=0,"",VLOOKUP($A273,'Annex 2 EHV charges'!$A:$O,11,FALSE)),"")</f>
        <v/>
      </c>
    </row>
    <row r="274" spans="1:8" x14ac:dyDescent="0.2">
      <c r="A274" s="65" t="str">
        <f t="array" ref="A274">IFERROR(INDEX('Annex 2 EHV charges'!$A$11:$A$11, MATCH(0, IF(ISBLANK('Annex 2 EHV charges'!$A$11:$A$11),1, COUNTIF(A$4:$A273, 'Annex 2 EHV charges'!$A$11:$A$11)), 0)),"")</f>
        <v/>
      </c>
      <c r="B274" s="65" t="str">
        <f>IF($A274="","",VLOOKUP($A274,'Annex 2 EHV charges'!$A:$O,2,0))</f>
        <v/>
      </c>
      <c r="C274" s="66" t="str">
        <f>IF($A274="","",VLOOKUP($A274,'Annex 2 EHV charges'!$A:$O,3,0))</f>
        <v/>
      </c>
      <c r="D274" s="65" t="str">
        <f>IF($A274="","",VLOOKUP($A274,'Annex 2 EHV charges'!$A:$O,7,0))</f>
        <v/>
      </c>
      <c r="E274" s="67" t="str">
        <f>IFERROR(IF(VLOOKUP($A274,'Annex 2 EHV charges'!$A:$O,8,FALSE)=0,"",VLOOKUP($A274,'Annex 2 EHV charges'!$A:$O,8,FALSE)),"")</f>
        <v/>
      </c>
      <c r="F274" s="68" t="str">
        <f>IFERROR(IF(VLOOKUP($A274,'Annex 2 EHV charges'!$A:$O,9,FALSE)=0,"",VLOOKUP($A274,'Annex 2 EHV charges'!$A:$O,9,FALSE)),"")</f>
        <v/>
      </c>
      <c r="G274" s="69" t="str">
        <f>IFERROR(IF(VLOOKUP($A274,'Annex 2 EHV charges'!$A:$O,10,FALSE)=0,"",VLOOKUP($A274,'Annex 2 EHV charges'!$A:$O,10,FALSE)),"")</f>
        <v/>
      </c>
      <c r="H274" s="69" t="str">
        <f>IFERROR(IF(VLOOKUP($A274,'Annex 2 EHV charges'!$A:$O,11,FALSE)=0,"",VLOOKUP($A274,'Annex 2 EHV charges'!$A:$O,11,FALSE)),"")</f>
        <v/>
      </c>
    </row>
    <row r="275" spans="1:8" x14ac:dyDescent="0.2">
      <c r="A275" s="65" t="str">
        <f t="array" ref="A275">IFERROR(INDEX('Annex 2 EHV charges'!$A$11:$A$11, MATCH(0, IF(ISBLANK('Annex 2 EHV charges'!$A$11:$A$11),1, COUNTIF(A$4:$A274, 'Annex 2 EHV charges'!$A$11:$A$11)), 0)),"")</f>
        <v/>
      </c>
      <c r="B275" s="65" t="str">
        <f>IF($A275="","",VLOOKUP($A275,'Annex 2 EHV charges'!$A:$O,2,0))</f>
        <v/>
      </c>
      <c r="C275" s="66" t="str">
        <f>IF($A275="","",VLOOKUP($A275,'Annex 2 EHV charges'!$A:$O,3,0))</f>
        <v/>
      </c>
      <c r="D275" s="65" t="str">
        <f>IF($A275="","",VLOOKUP($A275,'Annex 2 EHV charges'!$A:$O,7,0))</f>
        <v/>
      </c>
      <c r="E275" s="67" t="str">
        <f>IFERROR(IF(VLOOKUP($A275,'Annex 2 EHV charges'!$A:$O,8,FALSE)=0,"",VLOOKUP($A275,'Annex 2 EHV charges'!$A:$O,8,FALSE)),"")</f>
        <v/>
      </c>
      <c r="F275" s="68" t="str">
        <f>IFERROR(IF(VLOOKUP($A275,'Annex 2 EHV charges'!$A:$O,9,FALSE)=0,"",VLOOKUP($A275,'Annex 2 EHV charges'!$A:$O,9,FALSE)),"")</f>
        <v/>
      </c>
      <c r="G275" s="69" t="str">
        <f>IFERROR(IF(VLOOKUP($A275,'Annex 2 EHV charges'!$A:$O,10,FALSE)=0,"",VLOOKUP($A275,'Annex 2 EHV charges'!$A:$O,10,FALSE)),"")</f>
        <v/>
      </c>
      <c r="H275" s="69" t="str">
        <f>IFERROR(IF(VLOOKUP($A275,'Annex 2 EHV charges'!$A:$O,11,FALSE)=0,"",VLOOKUP($A275,'Annex 2 EHV charges'!$A:$O,11,FALSE)),"")</f>
        <v/>
      </c>
    </row>
    <row r="276" spans="1:8" x14ac:dyDescent="0.2">
      <c r="A276" s="65" t="str">
        <f t="array" ref="A276">IFERROR(INDEX('Annex 2 EHV charges'!$A$11:$A$11, MATCH(0, IF(ISBLANK('Annex 2 EHV charges'!$A$11:$A$11),1, COUNTIF(A$4:$A275, 'Annex 2 EHV charges'!$A$11:$A$11)), 0)),"")</f>
        <v/>
      </c>
      <c r="B276" s="65" t="str">
        <f>IF($A276="","",VLOOKUP($A276,'Annex 2 EHV charges'!$A:$O,2,0))</f>
        <v/>
      </c>
      <c r="C276" s="66" t="str">
        <f>IF($A276="","",VLOOKUP($A276,'Annex 2 EHV charges'!$A:$O,3,0))</f>
        <v/>
      </c>
      <c r="D276" s="65" t="str">
        <f>IF($A276="","",VLOOKUP($A276,'Annex 2 EHV charges'!$A:$O,7,0))</f>
        <v/>
      </c>
      <c r="E276" s="67" t="str">
        <f>IFERROR(IF(VLOOKUP($A276,'Annex 2 EHV charges'!$A:$O,8,FALSE)=0,"",VLOOKUP($A276,'Annex 2 EHV charges'!$A:$O,8,FALSE)),"")</f>
        <v/>
      </c>
      <c r="F276" s="68" t="str">
        <f>IFERROR(IF(VLOOKUP($A276,'Annex 2 EHV charges'!$A:$O,9,FALSE)=0,"",VLOOKUP($A276,'Annex 2 EHV charges'!$A:$O,9,FALSE)),"")</f>
        <v/>
      </c>
      <c r="G276" s="69" t="str">
        <f>IFERROR(IF(VLOOKUP($A276,'Annex 2 EHV charges'!$A:$O,10,FALSE)=0,"",VLOOKUP($A276,'Annex 2 EHV charges'!$A:$O,10,FALSE)),"")</f>
        <v/>
      </c>
      <c r="H276" s="69" t="str">
        <f>IFERROR(IF(VLOOKUP($A276,'Annex 2 EHV charges'!$A:$O,11,FALSE)=0,"",VLOOKUP($A276,'Annex 2 EHV charges'!$A:$O,11,FALSE)),"")</f>
        <v/>
      </c>
    </row>
    <row r="277" spans="1:8" x14ac:dyDescent="0.2">
      <c r="A277" s="65" t="str">
        <f t="array" ref="A277">IFERROR(INDEX('Annex 2 EHV charges'!$A$11:$A$11, MATCH(0, IF(ISBLANK('Annex 2 EHV charges'!$A$11:$A$11),1, COUNTIF(A$4:$A276, 'Annex 2 EHV charges'!$A$11:$A$11)), 0)),"")</f>
        <v/>
      </c>
      <c r="B277" s="65" t="str">
        <f>IF($A277="","",VLOOKUP($A277,'Annex 2 EHV charges'!$A:$O,2,0))</f>
        <v/>
      </c>
      <c r="C277" s="66" t="str">
        <f>IF($A277="","",VLOOKUP($A277,'Annex 2 EHV charges'!$A:$O,3,0))</f>
        <v/>
      </c>
      <c r="D277" s="65" t="str">
        <f>IF($A277="","",VLOOKUP($A277,'Annex 2 EHV charges'!$A:$O,7,0))</f>
        <v/>
      </c>
      <c r="E277" s="67" t="str">
        <f>IFERROR(IF(VLOOKUP($A277,'Annex 2 EHV charges'!$A:$O,8,FALSE)=0,"",VLOOKUP($A277,'Annex 2 EHV charges'!$A:$O,8,FALSE)),"")</f>
        <v/>
      </c>
      <c r="F277" s="68" t="str">
        <f>IFERROR(IF(VLOOKUP($A277,'Annex 2 EHV charges'!$A:$O,9,FALSE)=0,"",VLOOKUP($A277,'Annex 2 EHV charges'!$A:$O,9,FALSE)),"")</f>
        <v/>
      </c>
      <c r="G277" s="69" t="str">
        <f>IFERROR(IF(VLOOKUP($A277,'Annex 2 EHV charges'!$A:$O,10,FALSE)=0,"",VLOOKUP($A277,'Annex 2 EHV charges'!$A:$O,10,FALSE)),"")</f>
        <v/>
      </c>
      <c r="H277" s="69" t="str">
        <f>IFERROR(IF(VLOOKUP($A277,'Annex 2 EHV charges'!$A:$O,11,FALSE)=0,"",VLOOKUP($A277,'Annex 2 EHV charges'!$A:$O,11,FALSE)),"")</f>
        <v/>
      </c>
    </row>
    <row r="278" spans="1:8" x14ac:dyDescent="0.2">
      <c r="A278" s="65" t="str">
        <f t="array" ref="A278">IFERROR(INDEX('Annex 2 EHV charges'!$A$11:$A$11, MATCH(0, IF(ISBLANK('Annex 2 EHV charges'!$A$11:$A$11),1, COUNTIF(A$4:$A277, 'Annex 2 EHV charges'!$A$11:$A$11)), 0)),"")</f>
        <v/>
      </c>
      <c r="B278" s="65" t="str">
        <f>IF($A278="","",VLOOKUP($A278,'Annex 2 EHV charges'!$A:$O,2,0))</f>
        <v/>
      </c>
      <c r="C278" s="66" t="str">
        <f>IF($A278="","",VLOOKUP($A278,'Annex 2 EHV charges'!$A:$O,3,0))</f>
        <v/>
      </c>
      <c r="D278" s="65" t="str">
        <f>IF($A278="","",VLOOKUP($A278,'Annex 2 EHV charges'!$A:$O,7,0))</f>
        <v/>
      </c>
      <c r="E278" s="67" t="str">
        <f>IFERROR(IF(VLOOKUP($A278,'Annex 2 EHV charges'!$A:$O,8,FALSE)=0,"",VLOOKUP($A278,'Annex 2 EHV charges'!$A:$O,8,FALSE)),"")</f>
        <v/>
      </c>
      <c r="F278" s="68" t="str">
        <f>IFERROR(IF(VLOOKUP($A278,'Annex 2 EHV charges'!$A:$O,9,FALSE)=0,"",VLOOKUP($A278,'Annex 2 EHV charges'!$A:$O,9,FALSE)),"")</f>
        <v/>
      </c>
      <c r="G278" s="69" t="str">
        <f>IFERROR(IF(VLOOKUP($A278,'Annex 2 EHV charges'!$A:$O,10,FALSE)=0,"",VLOOKUP($A278,'Annex 2 EHV charges'!$A:$O,10,FALSE)),"")</f>
        <v/>
      </c>
      <c r="H278" s="69" t="str">
        <f>IFERROR(IF(VLOOKUP($A278,'Annex 2 EHV charges'!$A:$O,11,FALSE)=0,"",VLOOKUP($A278,'Annex 2 EHV charges'!$A:$O,11,FALSE)),"")</f>
        <v/>
      </c>
    </row>
    <row r="279" spans="1:8" x14ac:dyDescent="0.2">
      <c r="A279" s="65" t="str">
        <f t="array" ref="A279">IFERROR(INDEX('Annex 2 EHV charges'!$A$11:$A$11, MATCH(0, IF(ISBLANK('Annex 2 EHV charges'!$A$11:$A$11),1, COUNTIF(A$4:$A278, 'Annex 2 EHV charges'!$A$11:$A$11)), 0)),"")</f>
        <v/>
      </c>
      <c r="B279" s="65" t="str">
        <f>IF($A279="","",VLOOKUP($A279,'Annex 2 EHV charges'!$A:$O,2,0))</f>
        <v/>
      </c>
      <c r="C279" s="66" t="str">
        <f>IF($A279="","",VLOOKUP($A279,'Annex 2 EHV charges'!$A:$O,3,0))</f>
        <v/>
      </c>
      <c r="D279" s="65" t="str">
        <f>IF($A279="","",VLOOKUP($A279,'Annex 2 EHV charges'!$A:$O,7,0))</f>
        <v/>
      </c>
      <c r="E279" s="67" t="str">
        <f>IFERROR(IF(VLOOKUP($A279,'Annex 2 EHV charges'!$A:$O,8,FALSE)=0,"",VLOOKUP($A279,'Annex 2 EHV charges'!$A:$O,8,FALSE)),"")</f>
        <v/>
      </c>
      <c r="F279" s="68" t="str">
        <f>IFERROR(IF(VLOOKUP($A279,'Annex 2 EHV charges'!$A:$O,9,FALSE)=0,"",VLOOKUP($A279,'Annex 2 EHV charges'!$A:$O,9,FALSE)),"")</f>
        <v/>
      </c>
      <c r="G279" s="69" t="str">
        <f>IFERROR(IF(VLOOKUP($A279,'Annex 2 EHV charges'!$A:$O,10,FALSE)=0,"",VLOOKUP($A279,'Annex 2 EHV charges'!$A:$O,10,FALSE)),"")</f>
        <v/>
      </c>
      <c r="H279" s="69" t="str">
        <f>IFERROR(IF(VLOOKUP($A279,'Annex 2 EHV charges'!$A:$O,11,FALSE)=0,"",VLOOKUP($A279,'Annex 2 EHV charges'!$A:$O,11,FALSE)),"")</f>
        <v/>
      </c>
    </row>
    <row r="280" spans="1:8" x14ac:dyDescent="0.2">
      <c r="A280" s="65" t="str">
        <f t="array" ref="A280">IFERROR(INDEX('Annex 2 EHV charges'!$A$11:$A$11, MATCH(0, IF(ISBLANK('Annex 2 EHV charges'!$A$11:$A$11),1, COUNTIF(A$4:$A279, 'Annex 2 EHV charges'!$A$11:$A$11)), 0)),"")</f>
        <v/>
      </c>
      <c r="B280" s="65" t="str">
        <f>IF($A280="","",VLOOKUP($A280,'Annex 2 EHV charges'!$A:$O,2,0))</f>
        <v/>
      </c>
      <c r="C280" s="66" t="str">
        <f>IF($A280="","",VLOOKUP($A280,'Annex 2 EHV charges'!$A:$O,3,0))</f>
        <v/>
      </c>
      <c r="D280" s="65" t="str">
        <f>IF($A280="","",VLOOKUP($A280,'Annex 2 EHV charges'!$A:$O,7,0))</f>
        <v/>
      </c>
      <c r="E280" s="67" t="str">
        <f>IFERROR(IF(VLOOKUP($A280,'Annex 2 EHV charges'!$A:$O,8,FALSE)=0,"",VLOOKUP($A280,'Annex 2 EHV charges'!$A:$O,8,FALSE)),"")</f>
        <v/>
      </c>
      <c r="F280" s="68" t="str">
        <f>IFERROR(IF(VLOOKUP($A280,'Annex 2 EHV charges'!$A:$O,9,FALSE)=0,"",VLOOKUP($A280,'Annex 2 EHV charges'!$A:$O,9,FALSE)),"")</f>
        <v/>
      </c>
      <c r="G280" s="69" t="str">
        <f>IFERROR(IF(VLOOKUP($A280,'Annex 2 EHV charges'!$A:$O,10,FALSE)=0,"",VLOOKUP($A280,'Annex 2 EHV charges'!$A:$O,10,FALSE)),"")</f>
        <v/>
      </c>
      <c r="H280" s="69" t="str">
        <f>IFERROR(IF(VLOOKUP($A280,'Annex 2 EHV charges'!$A:$O,11,FALSE)=0,"",VLOOKUP($A280,'Annex 2 EHV charges'!$A:$O,11,FALSE)),"")</f>
        <v/>
      </c>
    </row>
    <row r="281" spans="1:8" x14ac:dyDescent="0.2">
      <c r="A281" s="65" t="str">
        <f t="array" ref="A281">IFERROR(INDEX('Annex 2 EHV charges'!$A$11:$A$11, MATCH(0, IF(ISBLANK('Annex 2 EHV charges'!$A$11:$A$11),1, COUNTIF(A$4:$A280, 'Annex 2 EHV charges'!$A$11:$A$11)), 0)),"")</f>
        <v/>
      </c>
      <c r="B281" s="65" t="str">
        <f>IF($A281="","",VLOOKUP($A281,'Annex 2 EHV charges'!$A:$O,2,0))</f>
        <v/>
      </c>
      <c r="C281" s="66" t="str">
        <f>IF($A281="","",VLOOKUP($A281,'Annex 2 EHV charges'!$A:$O,3,0))</f>
        <v/>
      </c>
      <c r="D281" s="65" t="str">
        <f>IF($A281="","",VLOOKUP($A281,'Annex 2 EHV charges'!$A:$O,7,0))</f>
        <v/>
      </c>
      <c r="E281" s="67" t="str">
        <f>IFERROR(IF(VLOOKUP($A281,'Annex 2 EHV charges'!$A:$O,8,FALSE)=0,"",VLOOKUP($A281,'Annex 2 EHV charges'!$A:$O,8,FALSE)),"")</f>
        <v/>
      </c>
      <c r="F281" s="68" t="str">
        <f>IFERROR(IF(VLOOKUP($A281,'Annex 2 EHV charges'!$A:$O,9,FALSE)=0,"",VLOOKUP($A281,'Annex 2 EHV charges'!$A:$O,9,FALSE)),"")</f>
        <v/>
      </c>
      <c r="G281" s="69" t="str">
        <f>IFERROR(IF(VLOOKUP($A281,'Annex 2 EHV charges'!$A:$O,10,FALSE)=0,"",VLOOKUP($A281,'Annex 2 EHV charges'!$A:$O,10,FALSE)),"")</f>
        <v/>
      </c>
      <c r="H281" s="69" t="str">
        <f>IFERROR(IF(VLOOKUP($A281,'Annex 2 EHV charges'!$A:$O,11,FALSE)=0,"",VLOOKUP($A281,'Annex 2 EHV charges'!$A:$O,11,FALSE)),"")</f>
        <v/>
      </c>
    </row>
    <row r="282" spans="1:8" x14ac:dyDescent="0.2">
      <c r="A282" s="65" t="str">
        <f t="array" ref="A282">IFERROR(INDEX('Annex 2 EHV charges'!$A$11:$A$11, MATCH(0, IF(ISBLANK('Annex 2 EHV charges'!$A$11:$A$11),1, COUNTIF(A$4:$A281, 'Annex 2 EHV charges'!$A$11:$A$11)), 0)),"")</f>
        <v/>
      </c>
      <c r="B282" s="65" t="str">
        <f>IF($A282="","",VLOOKUP($A282,'Annex 2 EHV charges'!$A:$O,2,0))</f>
        <v/>
      </c>
      <c r="C282" s="66" t="str">
        <f>IF($A282="","",VLOOKUP($A282,'Annex 2 EHV charges'!$A:$O,3,0))</f>
        <v/>
      </c>
      <c r="D282" s="65" t="str">
        <f>IF($A282="","",VLOOKUP($A282,'Annex 2 EHV charges'!$A:$O,7,0))</f>
        <v/>
      </c>
      <c r="E282" s="67" t="str">
        <f>IFERROR(IF(VLOOKUP($A282,'Annex 2 EHV charges'!$A:$O,8,FALSE)=0,"",VLOOKUP($A282,'Annex 2 EHV charges'!$A:$O,8,FALSE)),"")</f>
        <v/>
      </c>
      <c r="F282" s="68" t="str">
        <f>IFERROR(IF(VLOOKUP($A282,'Annex 2 EHV charges'!$A:$O,9,FALSE)=0,"",VLOOKUP($A282,'Annex 2 EHV charges'!$A:$O,9,FALSE)),"")</f>
        <v/>
      </c>
      <c r="G282" s="69" t="str">
        <f>IFERROR(IF(VLOOKUP($A282,'Annex 2 EHV charges'!$A:$O,10,FALSE)=0,"",VLOOKUP($A282,'Annex 2 EHV charges'!$A:$O,10,FALSE)),"")</f>
        <v/>
      </c>
      <c r="H282" s="69" t="str">
        <f>IFERROR(IF(VLOOKUP($A282,'Annex 2 EHV charges'!$A:$O,11,FALSE)=0,"",VLOOKUP($A282,'Annex 2 EHV charges'!$A:$O,11,FALSE)),"")</f>
        <v/>
      </c>
    </row>
    <row r="283" spans="1:8" x14ac:dyDescent="0.2">
      <c r="A283" s="65" t="str">
        <f t="array" ref="A283">IFERROR(INDEX('Annex 2 EHV charges'!$A$11:$A$11, MATCH(0, IF(ISBLANK('Annex 2 EHV charges'!$A$11:$A$11),1, COUNTIF(A$4:$A282, 'Annex 2 EHV charges'!$A$11:$A$11)), 0)),"")</f>
        <v/>
      </c>
      <c r="B283" s="65" t="str">
        <f>IF($A283="","",VLOOKUP($A283,'Annex 2 EHV charges'!$A:$O,2,0))</f>
        <v/>
      </c>
      <c r="C283" s="66" t="str">
        <f>IF($A283="","",VLOOKUP($A283,'Annex 2 EHV charges'!$A:$O,3,0))</f>
        <v/>
      </c>
      <c r="D283" s="65" t="str">
        <f>IF($A283="","",VLOOKUP($A283,'Annex 2 EHV charges'!$A:$O,7,0))</f>
        <v/>
      </c>
      <c r="E283" s="67" t="str">
        <f>IFERROR(IF(VLOOKUP($A283,'Annex 2 EHV charges'!$A:$O,8,FALSE)=0,"",VLOOKUP($A283,'Annex 2 EHV charges'!$A:$O,8,FALSE)),"")</f>
        <v/>
      </c>
      <c r="F283" s="68" t="str">
        <f>IFERROR(IF(VLOOKUP($A283,'Annex 2 EHV charges'!$A:$O,9,FALSE)=0,"",VLOOKUP($A283,'Annex 2 EHV charges'!$A:$O,9,FALSE)),"")</f>
        <v/>
      </c>
      <c r="G283" s="69" t="str">
        <f>IFERROR(IF(VLOOKUP($A283,'Annex 2 EHV charges'!$A:$O,10,FALSE)=0,"",VLOOKUP($A283,'Annex 2 EHV charges'!$A:$O,10,FALSE)),"")</f>
        <v/>
      </c>
      <c r="H283" s="69" t="str">
        <f>IFERROR(IF(VLOOKUP($A283,'Annex 2 EHV charges'!$A:$O,11,FALSE)=0,"",VLOOKUP($A283,'Annex 2 EHV charges'!$A:$O,11,FALSE)),"")</f>
        <v/>
      </c>
    </row>
    <row r="284" spans="1:8" x14ac:dyDescent="0.2">
      <c r="A284" s="65" t="str">
        <f t="array" ref="A284">IFERROR(INDEX('Annex 2 EHV charges'!$A$11:$A$11, MATCH(0, IF(ISBLANK('Annex 2 EHV charges'!$A$11:$A$11),1, COUNTIF(A$4:$A283, 'Annex 2 EHV charges'!$A$11:$A$11)), 0)),"")</f>
        <v/>
      </c>
      <c r="B284" s="65" t="str">
        <f>IF($A284="","",VLOOKUP($A284,'Annex 2 EHV charges'!$A:$O,2,0))</f>
        <v/>
      </c>
      <c r="C284" s="66" t="str">
        <f>IF($A284="","",VLOOKUP($A284,'Annex 2 EHV charges'!$A:$O,3,0))</f>
        <v/>
      </c>
      <c r="D284" s="65" t="str">
        <f>IF($A284="","",VLOOKUP($A284,'Annex 2 EHV charges'!$A:$O,7,0))</f>
        <v/>
      </c>
      <c r="E284" s="67" t="str">
        <f>IFERROR(IF(VLOOKUP($A284,'Annex 2 EHV charges'!$A:$O,8,FALSE)=0,"",VLOOKUP($A284,'Annex 2 EHV charges'!$A:$O,8,FALSE)),"")</f>
        <v/>
      </c>
      <c r="F284" s="68" t="str">
        <f>IFERROR(IF(VLOOKUP($A284,'Annex 2 EHV charges'!$A:$O,9,FALSE)=0,"",VLOOKUP($A284,'Annex 2 EHV charges'!$A:$O,9,FALSE)),"")</f>
        <v/>
      </c>
      <c r="G284" s="69" t="str">
        <f>IFERROR(IF(VLOOKUP($A284,'Annex 2 EHV charges'!$A:$O,10,FALSE)=0,"",VLOOKUP($A284,'Annex 2 EHV charges'!$A:$O,10,FALSE)),"")</f>
        <v/>
      </c>
      <c r="H284" s="69" t="str">
        <f>IFERROR(IF(VLOOKUP($A284,'Annex 2 EHV charges'!$A:$O,11,FALSE)=0,"",VLOOKUP($A284,'Annex 2 EHV charges'!$A:$O,11,FALSE)),"")</f>
        <v/>
      </c>
    </row>
    <row r="285" spans="1:8" x14ac:dyDescent="0.2">
      <c r="A285" s="65" t="str">
        <f t="array" ref="A285">IFERROR(INDEX('Annex 2 EHV charges'!$A$11:$A$11, MATCH(0, IF(ISBLANK('Annex 2 EHV charges'!$A$11:$A$11),1, COUNTIF(A$4:$A284, 'Annex 2 EHV charges'!$A$11:$A$11)), 0)),"")</f>
        <v/>
      </c>
      <c r="B285" s="65" t="str">
        <f>IF($A285="","",VLOOKUP($A285,'Annex 2 EHV charges'!$A:$O,2,0))</f>
        <v/>
      </c>
      <c r="C285" s="66" t="str">
        <f>IF($A285="","",VLOOKUP($A285,'Annex 2 EHV charges'!$A:$O,3,0))</f>
        <v/>
      </c>
      <c r="D285" s="65" t="str">
        <f>IF($A285="","",VLOOKUP($A285,'Annex 2 EHV charges'!$A:$O,7,0))</f>
        <v/>
      </c>
      <c r="E285" s="67" t="str">
        <f>IFERROR(IF(VLOOKUP($A285,'Annex 2 EHV charges'!$A:$O,8,FALSE)=0,"",VLOOKUP($A285,'Annex 2 EHV charges'!$A:$O,8,FALSE)),"")</f>
        <v/>
      </c>
      <c r="F285" s="68" t="str">
        <f>IFERROR(IF(VLOOKUP($A285,'Annex 2 EHV charges'!$A:$O,9,FALSE)=0,"",VLOOKUP($A285,'Annex 2 EHV charges'!$A:$O,9,FALSE)),"")</f>
        <v/>
      </c>
      <c r="G285" s="69" t="str">
        <f>IFERROR(IF(VLOOKUP($A285,'Annex 2 EHV charges'!$A:$O,10,FALSE)=0,"",VLOOKUP($A285,'Annex 2 EHV charges'!$A:$O,10,FALSE)),"")</f>
        <v/>
      </c>
      <c r="H285" s="69" t="str">
        <f>IFERROR(IF(VLOOKUP($A285,'Annex 2 EHV charges'!$A:$O,11,FALSE)=0,"",VLOOKUP($A285,'Annex 2 EHV charges'!$A:$O,11,FALSE)),"")</f>
        <v/>
      </c>
    </row>
    <row r="286" spans="1:8" x14ac:dyDescent="0.2">
      <c r="A286" s="65" t="str">
        <f t="array" ref="A286">IFERROR(INDEX('Annex 2 EHV charges'!$A$11:$A$11, MATCH(0, IF(ISBLANK('Annex 2 EHV charges'!$A$11:$A$11),1, COUNTIF(A$4:$A285, 'Annex 2 EHV charges'!$A$11:$A$11)), 0)),"")</f>
        <v/>
      </c>
      <c r="B286" s="65" t="str">
        <f>IF($A286="","",VLOOKUP($A286,'Annex 2 EHV charges'!$A:$O,2,0))</f>
        <v/>
      </c>
      <c r="C286" s="66" t="str">
        <f>IF($A286="","",VLOOKUP($A286,'Annex 2 EHV charges'!$A:$O,3,0))</f>
        <v/>
      </c>
      <c r="D286" s="65" t="str">
        <f>IF($A286="","",VLOOKUP($A286,'Annex 2 EHV charges'!$A:$O,7,0))</f>
        <v/>
      </c>
      <c r="E286" s="67" t="str">
        <f>IFERROR(IF(VLOOKUP($A286,'Annex 2 EHV charges'!$A:$O,8,FALSE)=0,"",VLOOKUP($A286,'Annex 2 EHV charges'!$A:$O,8,FALSE)),"")</f>
        <v/>
      </c>
      <c r="F286" s="68" t="str">
        <f>IFERROR(IF(VLOOKUP($A286,'Annex 2 EHV charges'!$A:$O,9,FALSE)=0,"",VLOOKUP($A286,'Annex 2 EHV charges'!$A:$O,9,FALSE)),"")</f>
        <v/>
      </c>
      <c r="G286" s="69" t="str">
        <f>IFERROR(IF(VLOOKUP($A286,'Annex 2 EHV charges'!$A:$O,10,FALSE)=0,"",VLOOKUP($A286,'Annex 2 EHV charges'!$A:$O,10,FALSE)),"")</f>
        <v/>
      </c>
      <c r="H286" s="69" t="str">
        <f>IFERROR(IF(VLOOKUP($A286,'Annex 2 EHV charges'!$A:$O,11,FALSE)=0,"",VLOOKUP($A286,'Annex 2 EHV charges'!$A:$O,11,FALSE)),"")</f>
        <v/>
      </c>
    </row>
    <row r="287" spans="1:8" x14ac:dyDescent="0.2">
      <c r="A287" s="65" t="str">
        <f t="array" ref="A287">IFERROR(INDEX('Annex 2 EHV charges'!$A$11:$A$11, MATCH(0, IF(ISBLANK('Annex 2 EHV charges'!$A$11:$A$11),1, COUNTIF(A$4:$A286, 'Annex 2 EHV charges'!$A$11:$A$11)), 0)),"")</f>
        <v/>
      </c>
      <c r="B287" s="65" t="str">
        <f>IF($A287="","",VLOOKUP($A287,'Annex 2 EHV charges'!$A:$O,2,0))</f>
        <v/>
      </c>
      <c r="C287" s="66" t="str">
        <f>IF($A287="","",VLOOKUP($A287,'Annex 2 EHV charges'!$A:$O,3,0))</f>
        <v/>
      </c>
      <c r="D287" s="65" t="str">
        <f>IF($A287="","",VLOOKUP($A287,'Annex 2 EHV charges'!$A:$O,7,0))</f>
        <v/>
      </c>
      <c r="E287" s="67" t="str">
        <f>IFERROR(IF(VLOOKUP($A287,'Annex 2 EHV charges'!$A:$O,8,FALSE)=0,"",VLOOKUP($A287,'Annex 2 EHV charges'!$A:$O,8,FALSE)),"")</f>
        <v/>
      </c>
      <c r="F287" s="68" t="str">
        <f>IFERROR(IF(VLOOKUP($A287,'Annex 2 EHV charges'!$A:$O,9,FALSE)=0,"",VLOOKUP($A287,'Annex 2 EHV charges'!$A:$O,9,FALSE)),"")</f>
        <v/>
      </c>
      <c r="G287" s="69" t="str">
        <f>IFERROR(IF(VLOOKUP($A287,'Annex 2 EHV charges'!$A:$O,10,FALSE)=0,"",VLOOKUP($A287,'Annex 2 EHV charges'!$A:$O,10,FALSE)),"")</f>
        <v/>
      </c>
      <c r="H287" s="69" t="str">
        <f>IFERROR(IF(VLOOKUP($A287,'Annex 2 EHV charges'!$A:$O,11,FALSE)=0,"",VLOOKUP($A287,'Annex 2 EHV charges'!$A:$O,11,FALSE)),"")</f>
        <v/>
      </c>
    </row>
    <row r="288" spans="1:8" x14ac:dyDescent="0.2">
      <c r="A288" s="65" t="str">
        <f t="array" ref="A288">IFERROR(INDEX('Annex 2 EHV charges'!$A$11:$A$11, MATCH(0, IF(ISBLANK('Annex 2 EHV charges'!$A$11:$A$11),1, COUNTIF(A$4:$A287, 'Annex 2 EHV charges'!$A$11:$A$11)), 0)),"")</f>
        <v/>
      </c>
      <c r="B288" s="65" t="str">
        <f>IF($A288="","",VLOOKUP($A288,'Annex 2 EHV charges'!$A:$O,2,0))</f>
        <v/>
      </c>
      <c r="C288" s="66" t="str">
        <f>IF($A288="","",VLOOKUP($A288,'Annex 2 EHV charges'!$A:$O,3,0))</f>
        <v/>
      </c>
      <c r="D288" s="65" t="str">
        <f>IF($A288="","",VLOOKUP($A288,'Annex 2 EHV charges'!$A:$O,7,0))</f>
        <v/>
      </c>
      <c r="E288" s="67" t="str">
        <f>IFERROR(IF(VLOOKUP($A288,'Annex 2 EHV charges'!$A:$O,8,FALSE)=0,"",VLOOKUP($A288,'Annex 2 EHV charges'!$A:$O,8,FALSE)),"")</f>
        <v/>
      </c>
      <c r="F288" s="68" t="str">
        <f>IFERROR(IF(VLOOKUP($A288,'Annex 2 EHV charges'!$A:$O,9,FALSE)=0,"",VLOOKUP($A288,'Annex 2 EHV charges'!$A:$O,9,FALSE)),"")</f>
        <v/>
      </c>
      <c r="G288" s="69" t="str">
        <f>IFERROR(IF(VLOOKUP($A288,'Annex 2 EHV charges'!$A:$O,10,FALSE)=0,"",VLOOKUP($A288,'Annex 2 EHV charges'!$A:$O,10,FALSE)),"")</f>
        <v/>
      </c>
      <c r="H288" s="69" t="str">
        <f>IFERROR(IF(VLOOKUP($A288,'Annex 2 EHV charges'!$A:$O,11,FALSE)=0,"",VLOOKUP($A288,'Annex 2 EHV charges'!$A:$O,11,FALSE)),"")</f>
        <v/>
      </c>
    </row>
    <row r="289" spans="1:8" x14ac:dyDescent="0.2">
      <c r="A289" s="65" t="str">
        <f t="array" ref="A289">IFERROR(INDEX('Annex 2 EHV charges'!$A$11:$A$11, MATCH(0, IF(ISBLANK('Annex 2 EHV charges'!$A$11:$A$11),1, COUNTIF(A$4:$A288, 'Annex 2 EHV charges'!$A$11:$A$11)), 0)),"")</f>
        <v/>
      </c>
      <c r="B289" s="65" t="str">
        <f>IF($A289="","",VLOOKUP($A289,'Annex 2 EHV charges'!$A:$O,2,0))</f>
        <v/>
      </c>
      <c r="C289" s="66" t="str">
        <f>IF($A289="","",VLOOKUP($A289,'Annex 2 EHV charges'!$A:$O,3,0))</f>
        <v/>
      </c>
      <c r="D289" s="65" t="str">
        <f>IF($A289="","",VLOOKUP($A289,'Annex 2 EHV charges'!$A:$O,7,0))</f>
        <v/>
      </c>
      <c r="E289" s="67" t="str">
        <f>IFERROR(IF(VLOOKUP($A289,'Annex 2 EHV charges'!$A:$O,8,FALSE)=0,"",VLOOKUP($A289,'Annex 2 EHV charges'!$A:$O,8,FALSE)),"")</f>
        <v/>
      </c>
      <c r="F289" s="68" t="str">
        <f>IFERROR(IF(VLOOKUP($A289,'Annex 2 EHV charges'!$A:$O,9,FALSE)=0,"",VLOOKUP($A289,'Annex 2 EHV charges'!$A:$O,9,FALSE)),"")</f>
        <v/>
      </c>
      <c r="G289" s="69" t="str">
        <f>IFERROR(IF(VLOOKUP($A289,'Annex 2 EHV charges'!$A:$O,10,FALSE)=0,"",VLOOKUP($A289,'Annex 2 EHV charges'!$A:$O,10,FALSE)),"")</f>
        <v/>
      </c>
      <c r="H289" s="69" t="str">
        <f>IFERROR(IF(VLOOKUP($A289,'Annex 2 EHV charges'!$A:$O,11,FALSE)=0,"",VLOOKUP($A289,'Annex 2 EHV charges'!$A:$O,11,FALSE)),"")</f>
        <v/>
      </c>
    </row>
    <row r="290" spans="1:8" x14ac:dyDescent="0.2">
      <c r="A290" s="65" t="str">
        <f t="array" ref="A290">IFERROR(INDEX('Annex 2 EHV charges'!$A$11:$A$11, MATCH(0, IF(ISBLANK('Annex 2 EHV charges'!$A$11:$A$11),1, COUNTIF(A$4:$A289, 'Annex 2 EHV charges'!$A$11:$A$11)), 0)),"")</f>
        <v/>
      </c>
      <c r="B290" s="65" t="str">
        <f>IF($A290="","",VLOOKUP($A290,'Annex 2 EHV charges'!$A:$O,2,0))</f>
        <v/>
      </c>
      <c r="C290" s="66" t="str">
        <f>IF($A290="","",VLOOKUP($A290,'Annex 2 EHV charges'!$A:$O,3,0))</f>
        <v/>
      </c>
      <c r="D290" s="65" t="str">
        <f>IF($A290="","",VLOOKUP($A290,'Annex 2 EHV charges'!$A:$O,7,0))</f>
        <v/>
      </c>
      <c r="E290" s="67" t="str">
        <f>IFERROR(IF(VLOOKUP($A290,'Annex 2 EHV charges'!$A:$O,8,FALSE)=0,"",VLOOKUP($A290,'Annex 2 EHV charges'!$A:$O,8,FALSE)),"")</f>
        <v/>
      </c>
      <c r="F290" s="68" t="str">
        <f>IFERROR(IF(VLOOKUP($A290,'Annex 2 EHV charges'!$A:$O,9,FALSE)=0,"",VLOOKUP($A290,'Annex 2 EHV charges'!$A:$O,9,FALSE)),"")</f>
        <v/>
      </c>
      <c r="G290" s="69" t="str">
        <f>IFERROR(IF(VLOOKUP($A290,'Annex 2 EHV charges'!$A:$O,10,FALSE)=0,"",VLOOKUP($A290,'Annex 2 EHV charges'!$A:$O,10,FALSE)),"")</f>
        <v/>
      </c>
      <c r="H290" s="69" t="str">
        <f>IFERROR(IF(VLOOKUP($A290,'Annex 2 EHV charges'!$A:$O,11,FALSE)=0,"",VLOOKUP($A290,'Annex 2 EHV charges'!$A:$O,11,FALSE)),"")</f>
        <v/>
      </c>
    </row>
    <row r="291" spans="1:8" x14ac:dyDescent="0.2">
      <c r="A291" s="65" t="str">
        <f t="array" ref="A291">IFERROR(INDEX('Annex 2 EHV charges'!$A$11:$A$11, MATCH(0, IF(ISBLANK('Annex 2 EHV charges'!$A$11:$A$11),1, COUNTIF(A$4:$A290, 'Annex 2 EHV charges'!$A$11:$A$11)), 0)),"")</f>
        <v/>
      </c>
      <c r="B291" s="65" t="str">
        <f>IF($A291="","",VLOOKUP($A291,'Annex 2 EHV charges'!$A:$O,2,0))</f>
        <v/>
      </c>
      <c r="C291" s="66" t="str">
        <f>IF($A291="","",VLOOKUP($A291,'Annex 2 EHV charges'!$A:$O,3,0))</f>
        <v/>
      </c>
      <c r="D291" s="65" t="str">
        <f>IF($A291="","",VLOOKUP($A291,'Annex 2 EHV charges'!$A:$O,7,0))</f>
        <v/>
      </c>
      <c r="E291" s="67" t="str">
        <f>IFERROR(IF(VLOOKUP($A291,'Annex 2 EHV charges'!$A:$O,8,FALSE)=0,"",VLOOKUP($A291,'Annex 2 EHV charges'!$A:$O,8,FALSE)),"")</f>
        <v/>
      </c>
      <c r="F291" s="68" t="str">
        <f>IFERROR(IF(VLOOKUP($A291,'Annex 2 EHV charges'!$A:$O,9,FALSE)=0,"",VLOOKUP($A291,'Annex 2 EHV charges'!$A:$O,9,FALSE)),"")</f>
        <v/>
      </c>
      <c r="G291" s="69" t="str">
        <f>IFERROR(IF(VLOOKUP($A291,'Annex 2 EHV charges'!$A:$O,10,FALSE)=0,"",VLOOKUP($A291,'Annex 2 EHV charges'!$A:$O,10,FALSE)),"")</f>
        <v/>
      </c>
      <c r="H291" s="69" t="str">
        <f>IFERROR(IF(VLOOKUP($A291,'Annex 2 EHV charges'!$A:$O,11,FALSE)=0,"",VLOOKUP($A291,'Annex 2 EHV charges'!$A:$O,11,FALSE)),"")</f>
        <v/>
      </c>
    </row>
    <row r="292" spans="1:8" x14ac:dyDescent="0.2">
      <c r="A292" s="65" t="str">
        <f t="array" ref="A292">IFERROR(INDEX('Annex 2 EHV charges'!$A$11:$A$11, MATCH(0, IF(ISBLANK('Annex 2 EHV charges'!$A$11:$A$11),1, COUNTIF(A$4:$A291, 'Annex 2 EHV charges'!$A$11:$A$11)), 0)),"")</f>
        <v/>
      </c>
      <c r="B292" s="65" t="str">
        <f>IF($A292="","",VLOOKUP($A292,'Annex 2 EHV charges'!$A:$O,2,0))</f>
        <v/>
      </c>
      <c r="C292" s="66" t="str">
        <f>IF($A292="","",VLOOKUP($A292,'Annex 2 EHV charges'!$A:$O,3,0))</f>
        <v/>
      </c>
      <c r="D292" s="65" t="str">
        <f>IF($A292="","",VLOOKUP($A292,'Annex 2 EHV charges'!$A:$O,7,0))</f>
        <v/>
      </c>
      <c r="E292" s="67" t="str">
        <f>IFERROR(IF(VLOOKUP($A292,'Annex 2 EHV charges'!$A:$O,8,FALSE)=0,"",VLOOKUP($A292,'Annex 2 EHV charges'!$A:$O,8,FALSE)),"")</f>
        <v/>
      </c>
      <c r="F292" s="68" t="str">
        <f>IFERROR(IF(VLOOKUP($A292,'Annex 2 EHV charges'!$A:$O,9,FALSE)=0,"",VLOOKUP($A292,'Annex 2 EHV charges'!$A:$O,9,FALSE)),"")</f>
        <v/>
      </c>
      <c r="G292" s="69" t="str">
        <f>IFERROR(IF(VLOOKUP($A292,'Annex 2 EHV charges'!$A:$O,10,FALSE)=0,"",VLOOKUP($A292,'Annex 2 EHV charges'!$A:$O,10,FALSE)),"")</f>
        <v/>
      </c>
      <c r="H292" s="69" t="str">
        <f>IFERROR(IF(VLOOKUP($A292,'Annex 2 EHV charges'!$A:$O,11,FALSE)=0,"",VLOOKUP($A292,'Annex 2 EHV charges'!$A:$O,11,FALSE)),"")</f>
        <v/>
      </c>
    </row>
    <row r="293" spans="1:8" x14ac:dyDescent="0.2">
      <c r="A293" s="65" t="str">
        <f t="array" ref="A293">IFERROR(INDEX('Annex 2 EHV charges'!$A$11:$A$11, MATCH(0, IF(ISBLANK('Annex 2 EHV charges'!$A$11:$A$11),1, COUNTIF(A$4:$A292, 'Annex 2 EHV charges'!$A$11:$A$11)), 0)),"")</f>
        <v/>
      </c>
      <c r="B293" s="65" t="str">
        <f>IF($A293="","",VLOOKUP($A293,'Annex 2 EHV charges'!$A:$O,2,0))</f>
        <v/>
      </c>
      <c r="C293" s="66" t="str">
        <f>IF($A293="","",VLOOKUP($A293,'Annex 2 EHV charges'!$A:$O,3,0))</f>
        <v/>
      </c>
      <c r="D293" s="65" t="str">
        <f>IF($A293="","",VLOOKUP($A293,'Annex 2 EHV charges'!$A:$O,7,0))</f>
        <v/>
      </c>
      <c r="E293" s="67" t="str">
        <f>IFERROR(IF(VLOOKUP($A293,'Annex 2 EHV charges'!$A:$O,8,FALSE)=0,"",VLOOKUP($A293,'Annex 2 EHV charges'!$A:$O,8,FALSE)),"")</f>
        <v/>
      </c>
      <c r="F293" s="68" t="str">
        <f>IFERROR(IF(VLOOKUP($A293,'Annex 2 EHV charges'!$A:$O,9,FALSE)=0,"",VLOOKUP($A293,'Annex 2 EHV charges'!$A:$O,9,FALSE)),"")</f>
        <v/>
      </c>
      <c r="G293" s="69" t="str">
        <f>IFERROR(IF(VLOOKUP($A293,'Annex 2 EHV charges'!$A:$O,10,FALSE)=0,"",VLOOKUP($A293,'Annex 2 EHV charges'!$A:$O,10,FALSE)),"")</f>
        <v/>
      </c>
      <c r="H293" s="69" t="str">
        <f>IFERROR(IF(VLOOKUP($A293,'Annex 2 EHV charges'!$A:$O,11,FALSE)=0,"",VLOOKUP($A293,'Annex 2 EHV charges'!$A:$O,11,FALSE)),"")</f>
        <v/>
      </c>
    </row>
    <row r="294" spans="1:8" x14ac:dyDescent="0.2">
      <c r="A294" s="65" t="str">
        <f t="array" ref="A294">IFERROR(INDEX('Annex 2 EHV charges'!$A$11:$A$11, MATCH(0, IF(ISBLANK('Annex 2 EHV charges'!$A$11:$A$11),1, COUNTIF(A$4:$A293, 'Annex 2 EHV charges'!$A$11:$A$11)), 0)),"")</f>
        <v/>
      </c>
      <c r="B294" s="65" t="str">
        <f>IF($A294="","",VLOOKUP($A294,'Annex 2 EHV charges'!$A:$O,2,0))</f>
        <v/>
      </c>
      <c r="C294" s="66" t="str">
        <f>IF($A294="","",VLOOKUP($A294,'Annex 2 EHV charges'!$A:$O,3,0))</f>
        <v/>
      </c>
      <c r="D294" s="65" t="str">
        <f>IF($A294="","",VLOOKUP($A294,'Annex 2 EHV charges'!$A:$O,7,0))</f>
        <v/>
      </c>
      <c r="E294" s="67" t="str">
        <f>IFERROR(IF(VLOOKUP($A294,'Annex 2 EHV charges'!$A:$O,8,FALSE)=0,"",VLOOKUP($A294,'Annex 2 EHV charges'!$A:$O,8,FALSE)),"")</f>
        <v/>
      </c>
      <c r="F294" s="68" t="str">
        <f>IFERROR(IF(VLOOKUP($A294,'Annex 2 EHV charges'!$A:$O,9,FALSE)=0,"",VLOOKUP($A294,'Annex 2 EHV charges'!$A:$O,9,FALSE)),"")</f>
        <v/>
      </c>
      <c r="G294" s="69" t="str">
        <f>IFERROR(IF(VLOOKUP($A294,'Annex 2 EHV charges'!$A:$O,10,FALSE)=0,"",VLOOKUP($A294,'Annex 2 EHV charges'!$A:$O,10,FALSE)),"")</f>
        <v/>
      </c>
      <c r="H294" s="69" t="str">
        <f>IFERROR(IF(VLOOKUP($A294,'Annex 2 EHV charges'!$A:$O,11,FALSE)=0,"",VLOOKUP($A294,'Annex 2 EHV charges'!$A:$O,11,FALSE)),"")</f>
        <v/>
      </c>
    </row>
    <row r="295" spans="1:8" x14ac:dyDescent="0.2">
      <c r="A295" s="65" t="str">
        <f t="array" ref="A295">IFERROR(INDEX('Annex 2 EHV charges'!$A$11:$A$11, MATCH(0, IF(ISBLANK('Annex 2 EHV charges'!$A$11:$A$11),1, COUNTIF(A$4:$A294, 'Annex 2 EHV charges'!$A$11:$A$11)), 0)),"")</f>
        <v/>
      </c>
      <c r="B295" s="65" t="str">
        <f>IF($A295="","",VLOOKUP($A295,'Annex 2 EHV charges'!$A:$O,2,0))</f>
        <v/>
      </c>
      <c r="C295" s="66" t="str">
        <f>IF($A295="","",VLOOKUP($A295,'Annex 2 EHV charges'!$A:$O,3,0))</f>
        <v/>
      </c>
      <c r="D295" s="65" t="str">
        <f>IF($A295="","",VLOOKUP($A295,'Annex 2 EHV charges'!$A:$O,7,0))</f>
        <v/>
      </c>
      <c r="E295" s="67" t="str">
        <f>IFERROR(IF(VLOOKUP($A295,'Annex 2 EHV charges'!$A:$O,8,FALSE)=0,"",VLOOKUP($A295,'Annex 2 EHV charges'!$A:$O,8,FALSE)),"")</f>
        <v/>
      </c>
      <c r="F295" s="68" t="str">
        <f>IFERROR(IF(VLOOKUP($A295,'Annex 2 EHV charges'!$A:$O,9,FALSE)=0,"",VLOOKUP($A295,'Annex 2 EHV charges'!$A:$O,9,FALSE)),"")</f>
        <v/>
      </c>
      <c r="G295" s="69" t="str">
        <f>IFERROR(IF(VLOOKUP($A295,'Annex 2 EHV charges'!$A:$O,10,FALSE)=0,"",VLOOKUP($A295,'Annex 2 EHV charges'!$A:$O,10,FALSE)),"")</f>
        <v/>
      </c>
      <c r="H295" s="69" t="str">
        <f>IFERROR(IF(VLOOKUP($A295,'Annex 2 EHV charges'!$A:$O,11,FALSE)=0,"",VLOOKUP($A295,'Annex 2 EHV charges'!$A:$O,11,FALSE)),"")</f>
        <v/>
      </c>
    </row>
    <row r="296" spans="1:8" x14ac:dyDescent="0.2">
      <c r="A296" s="65" t="str">
        <f t="array" ref="A296">IFERROR(INDEX('Annex 2 EHV charges'!$A$11:$A$11, MATCH(0, IF(ISBLANK('Annex 2 EHV charges'!$A$11:$A$11),1, COUNTIF(A$4:$A295, 'Annex 2 EHV charges'!$A$11:$A$11)), 0)),"")</f>
        <v/>
      </c>
      <c r="B296" s="65" t="str">
        <f>IF($A296="","",VLOOKUP($A296,'Annex 2 EHV charges'!$A:$O,2,0))</f>
        <v/>
      </c>
      <c r="C296" s="66" t="str">
        <f>IF($A296="","",VLOOKUP($A296,'Annex 2 EHV charges'!$A:$O,3,0))</f>
        <v/>
      </c>
      <c r="D296" s="65" t="str">
        <f>IF($A296="","",VLOOKUP($A296,'Annex 2 EHV charges'!$A:$O,7,0))</f>
        <v/>
      </c>
      <c r="E296" s="67" t="str">
        <f>IFERROR(IF(VLOOKUP($A296,'Annex 2 EHV charges'!$A:$O,8,FALSE)=0,"",VLOOKUP($A296,'Annex 2 EHV charges'!$A:$O,8,FALSE)),"")</f>
        <v/>
      </c>
      <c r="F296" s="68" t="str">
        <f>IFERROR(IF(VLOOKUP($A296,'Annex 2 EHV charges'!$A:$O,9,FALSE)=0,"",VLOOKUP($A296,'Annex 2 EHV charges'!$A:$O,9,FALSE)),"")</f>
        <v/>
      </c>
      <c r="G296" s="69" t="str">
        <f>IFERROR(IF(VLOOKUP($A296,'Annex 2 EHV charges'!$A:$O,10,FALSE)=0,"",VLOOKUP($A296,'Annex 2 EHV charges'!$A:$O,10,FALSE)),"")</f>
        <v/>
      </c>
      <c r="H296" s="69" t="str">
        <f>IFERROR(IF(VLOOKUP($A296,'Annex 2 EHV charges'!$A:$O,11,FALSE)=0,"",VLOOKUP($A296,'Annex 2 EHV charges'!$A:$O,11,FALSE)),"")</f>
        <v/>
      </c>
    </row>
    <row r="297" spans="1:8" x14ac:dyDescent="0.2">
      <c r="A297" s="65" t="str">
        <f t="array" ref="A297">IFERROR(INDEX('Annex 2 EHV charges'!$A$11:$A$11, MATCH(0, IF(ISBLANK('Annex 2 EHV charges'!$A$11:$A$11),1, COUNTIF(A$4:$A296, 'Annex 2 EHV charges'!$A$11:$A$11)), 0)),"")</f>
        <v/>
      </c>
      <c r="B297" s="65" t="str">
        <f>IF($A297="","",VLOOKUP($A297,'Annex 2 EHV charges'!$A:$O,2,0))</f>
        <v/>
      </c>
      <c r="C297" s="66" t="str">
        <f>IF($A297="","",VLOOKUP($A297,'Annex 2 EHV charges'!$A:$O,3,0))</f>
        <v/>
      </c>
      <c r="D297" s="65" t="str">
        <f>IF($A297="","",VLOOKUP($A297,'Annex 2 EHV charges'!$A:$O,7,0))</f>
        <v/>
      </c>
      <c r="E297" s="67" t="str">
        <f>IFERROR(IF(VLOOKUP($A297,'Annex 2 EHV charges'!$A:$O,8,FALSE)=0,"",VLOOKUP($A297,'Annex 2 EHV charges'!$A:$O,8,FALSE)),"")</f>
        <v/>
      </c>
      <c r="F297" s="68" t="str">
        <f>IFERROR(IF(VLOOKUP($A297,'Annex 2 EHV charges'!$A:$O,9,FALSE)=0,"",VLOOKUP($A297,'Annex 2 EHV charges'!$A:$O,9,FALSE)),"")</f>
        <v/>
      </c>
      <c r="G297" s="69" t="str">
        <f>IFERROR(IF(VLOOKUP($A297,'Annex 2 EHV charges'!$A:$O,10,FALSE)=0,"",VLOOKUP($A297,'Annex 2 EHV charges'!$A:$O,10,FALSE)),"")</f>
        <v/>
      </c>
      <c r="H297" s="69" t="str">
        <f>IFERROR(IF(VLOOKUP($A297,'Annex 2 EHV charges'!$A:$O,11,FALSE)=0,"",VLOOKUP($A297,'Annex 2 EHV charges'!$A:$O,11,FALSE)),"")</f>
        <v/>
      </c>
    </row>
    <row r="298" spans="1:8" x14ac:dyDescent="0.2">
      <c r="A298" s="65" t="str">
        <f t="array" ref="A298">IFERROR(INDEX('Annex 2 EHV charges'!$A$11:$A$11, MATCH(0, IF(ISBLANK('Annex 2 EHV charges'!$A$11:$A$11),1, COUNTIF(A$4:$A297, 'Annex 2 EHV charges'!$A$11:$A$11)), 0)),"")</f>
        <v/>
      </c>
      <c r="B298" s="65" t="str">
        <f>IF($A298="","",VLOOKUP($A298,'Annex 2 EHV charges'!$A:$O,2,0))</f>
        <v/>
      </c>
      <c r="C298" s="66" t="str">
        <f>IF($A298="","",VLOOKUP($A298,'Annex 2 EHV charges'!$A:$O,3,0))</f>
        <v/>
      </c>
      <c r="D298" s="65" t="str">
        <f>IF($A298="","",VLOOKUP($A298,'Annex 2 EHV charges'!$A:$O,7,0))</f>
        <v/>
      </c>
      <c r="E298" s="67" t="str">
        <f>IFERROR(IF(VLOOKUP($A298,'Annex 2 EHV charges'!$A:$O,8,FALSE)=0,"",VLOOKUP($A298,'Annex 2 EHV charges'!$A:$O,8,FALSE)),"")</f>
        <v/>
      </c>
      <c r="F298" s="68" t="str">
        <f>IFERROR(IF(VLOOKUP($A298,'Annex 2 EHV charges'!$A:$O,9,FALSE)=0,"",VLOOKUP($A298,'Annex 2 EHV charges'!$A:$O,9,FALSE)),"")</f>
        <v/>
      </c>
      <c r="G298" s="69" t="str">
        <f>IFERROR(IF(VLOOKUP($A298,'Annex 2 EHV charges'!$A:$O,10,FALSE)=0,"",VLOOKUP($A298,'Annex 2 EHV charges'!$A:$O,10,FALSE)),"")</f>
        <v/>
      </c>
      <c r="H298" s="69" t="str">
        <f>IFERROR(IF(VLOOKUP($A298,'Annex 2 EHV charges'!$A:$O,11,FALSE)=0,"",VLOOKUP($A298,'Annex 2 EHV charges'!$A:$O,11,FALSE)),"")</f>
        <v/>
      </c>
    </row>
    <row r="299" spans="1:8" x14ac:dyDescent="0.2">
      <c r="A299" s="65" t="str">
        <f t="array" ref="A299">IFERROR(INDEX('Annex 2 EHV charges'!$A$11:$A$11, MATCH(0, IF(ISBLANK('Annex 2 EHV charges'!$A$11:$A$11),1, COUNTIF(A$4:$A298, 'Annex 2 EHV charges'!$A$11:$A$11)), 0)),"")</f>
        <v/>
      </c>
      <c r="B299" s="65" t="str">
        <f>IF($A299="","",VLOOKUP($A299,'Annex 2 EHV charges'!$A:$O,2,0))</f>
        <v/>
      </c>
      <c r="C299" s="66" t="str">
        <f>IF($A299="","",VLOOKUP($A299,'Annex 2 EHV charges'!$A:$O,3,0))</f>
        <v/>
      </c>
      <c r="D299" s="65" t="str">
        <f>IF($A299="","",VLOOKUP($A299,'Annex 2 EHV charges'!$A:$O,7,0))</f>
        <v/>
      </c>
      <c r="E299" s="67" t="str">
        <f>IFERROR(IF(VLOOKUP($A299,'Annex 2 EHV charges'!$A:$O,8,FALSE)=0,"",VLOOKUP($A299,'Annex 2 EHV charges'!$A:$O,8,FALSE)),"")</f>
        <v/>
      </c>
      <c r="F299" s="68" t="str">
        <f>IFERROR(IF(VLOOKUP($A299,'Annex 2 EHV charges'!$A:$O,9,FALSE)=0,"",VLOOKUP($A299,'Annex 2 EHV charges'!$A:$O,9,FALSE)),"")</f>
        <v/>
      </c>
      <c r="G299" s="69" t="str">
        <f>IFERROR(IF(VLOOKUP($A299,'Annex 2 EHV charges'!$A:$O,10,FALSE)=0,"",VLOOKUP($A299,'Annex 2 EHV charges'!$A:$O,10,FALSE)),"")</f>
        <v/>
      </c>
      <c r="H299" s="69" t="str">
        <f>IFERROR(IF(VLOOKUP($A299,'Annex 2 EHV charges'!$A:$O,11,FALSE)=0,"",VLOOKUP($A299,'Annex 2 EHV charges'!$A:$O,11,FALSE)),"")</f>
        <v/>
      </c>
    </row>
    <row r="300" spans="1:8" x14ac:dyDescent="0.2">
      <c r="A300" s="65" t="str">
        <f t="array" ref="A300">IFERROR(INDEX('Annex 2 EHV charges'!$A$11:$A$11, MATCH(0, IF(ISBLANK('Annex 2 EHV charges'!$A$11:$A$11),1, COUNTIF(A$4:$A299, 'Annex 2 EHV charges'!$A$11:$A$11)), 0)),"")</f>
        <v/>
      </c>
      <c r="B300" s="65" t="str">
        <f>IF($A300="","",VLOOKUP($A300,'Annex 2 EHV charges'!$A:$O,2,0))</f>
        <v/>
      </c>
      <c r="C300" s="66" t="str">
        <f>IF($A300="","",VLOOKUP($A300,'Annex 2 EHV charges'!$A:$O,3,0))</f>
        <v/>
      </c>
      <c r="D300" s="65" t="str">
        <f>IF($A300="","",VLOOKUP($A300,'Annex 2 EHV charges'!$A:$O,7,0))</f>
        <v/>
      </c>
      <c r="E300" s="67" t="str">
        <f>IFERROR(IF(VLOOKUP($A300,'Annex 2 EHV charges'!$A:$O,8,FALSE)=0,"",VLOOKUP($A300,'Annex 2 EHV charges'!$A:$O,8,FALSE)),"")</f>
        <v/>
      </c>
      <c r="F300" s="68" t="str">
        <f>IFERROR(IF(VLOOKUP($A300,'Annex 2 EHV charges'!$A:$O,9,FALSE)=0,"",VLOOKUP($A300,'Annex 2 EHV charges'!$A:$O,9,FALSE)),"")</f>
        <v/>
      </c>
      <c r="G300" s="69" t="str">
        <f>IFERROR(IF(VLOOKUP($A300,'Annex 2 EHV charges'!$A:$O,10,FALSE)=0,"",VLOOKUP($A300,'Annex 2 EHV charges'!$A:$O,10,FALSE)),"")</f>
        <v/>
      </c>
      <c r="H300" s="69" t="str">
        <f>IFERROR(IF(VLOOKUP($A300,'Annex 2 EHV charges'!$A:$O,11,FALSE)=0,"",VLOOKUP($A300,'Annex 2 EHV charges'!$A:$O,11,FALSE)),"")</f>
        <v/>
      </c>
    </row>
    <row r="301" spans="1:8" x14ac:dyDescent="0.2">
      <c r="A301" s="65" t="str">
        <f t="array" ref="A301">IFERROR(INDEX('Annex 2 EHV charges'!$A$11:$A$11, MATCH(0, IF(ISBLANK('Annex 2 EHV charges'!$A$11:$A$11),1, COUNTIF(A$4:$A300, 'Annex 2 EHV charges'!$A$11:$A$11)), 0)),"")</f>
        <v/>
      </c>
      <c r="B301" s="65" t="str">
        <f>IF($A301="","",VLOOKUP($A301,'Annex 2 EHV charges'!$A:$O,2,0))</f>
        <v/>
      </c>
      <c r="C301" s="66" t="str">
        <f>IF($A301="","",VLOOKUP($A301,'Annex 2 EHV charges'!$A:$O,3,0))</f>
        <v/>
      </c>
      <c r="D301" s="65" t="str">
        <f>IF($A301="","",VLOOKUP($A301,'Annex 2 EHV charges'!$A:$O,7,0))</f>
        <v/>
      </c>
      <c r="E301" s="67" t="str">
        <f>IFERROR(IF(VLOOKUP($A301,'Annex 2 EHV charges'!$A:$O,8,FALSE)=0,"",VLOOKUP($A301,'Annex 2 EHV charges'!$A:$O,8,FALSE)),"")</f>
        <v/>
      </c>
      <c r="F301" s="68" t="str">
        <f>IFERROR(IF(VLOOKUP($A301,'Annex 2 EHV charges'!$A:$O,9,FALSE)=0,"",VLOOKUP($A301,'Annex 2 EHV charges'!$A:$O,9,FALSE)),"")</f>
        <v/>
      </c>
      <c r="G301" s="69" t="str">
        <f>IFERROR(IF(VLOOKUP($A301,'Annex 2 EHV charges'!$A:$O,10,FALSE)=0,"",VLOOKUP($A301,'Annex 2 EHV charges'!$A:$O,10,FALSE)),"")</f>
        <v/>
      </c>
      <c r="H301" s="69" t="str">
        <f>IFERROR(IF(VLOOKUP($A301,'Annex 2 EHV charges'!$A:$O,11,FALSE)=0,"",VLOOKUP($A301,'Annex 2 EHV charges'!$A:$O,11,FALSE)),"")</f>
        <v/>
      </c>
    </row>
    <row r="302" spans="1:8" x14ac:dyDescent="0.2">
      <c r="A302" s="65" t="str">
        <f t="array" ref="A302">IFERROR(INDEX('Annex 2 EHV charges'!$A$11:$A$11, MATCH(0, IF(ISBLANK('Annex 2 EHV charges'!$A$11:$A$11),1, COUNTIF(A$4:$A301, 'Annex 2 EHV charges'!$A$11:$A$11)), 0)),"")</f>
        <v/>
      </c>
      <c r="B302" s="65" t="str">
        <f>IF($A302="","",VLOOKUP($A302,'Annex 2 EHV charges'!$A:$O,2,0))</f>
        <v/>
      </c>
      <c r="C302" s="66" t="str">
        <f>IF($A302="","",VLOOKUP($A302,'Annex 2 EHV charges'!$A:$O,3,0))</f>
        <v/>
      </c>
      <c r="D302" s="65" t="str">
        <f>IF($A302="","",VLOOKUP($A302,'Annex 2 EHV charges'!$A:$O,7,0))</f>
        <v/>
      </c>
      <c r="E302" s="67" t="str">
        <f>IFERROR(IF(VLOOKUP($A302,'Annex 2 EHV charges'!$A:$O,8,FALSE)=0,"",VLOOKUP($A302,'Annex 2 EHV charges'!$A:$O,8,FALSE)),"")</f>
        <v/>
      </c>
      <c r="F302" s="68" t="str">
        <f>IFERROR(IF(VLOOKUP($A302,'Annex 2 EHV charges'!$A:$O,9,FALSE)=0,"",VLOOKUP($A302,'Annex 2 EHV charges'!$A:$O,9,FALSE)),"")</f>
        <v/>
      </c>
      <c r="G302" s="69" t="str">
        <f>IFERROR(IF(VLOOKUP($A302,'Annex 2 EHV charges'!$A:$O,10,FALSE)=0,"",VLOOKUP($A302,'Annex 2 EHV charges'!$A:$O,10,FALSE)),"")</f>
        <v/>
      </c>
      <c r="H302" s="69" t="str">
        <f>IFERROR(IF(VLOOKUP($A302,'Annex 2 EHV charges'!$A:$O,11,FALSE)=0,"",VLOOKUP($A302,'Annex 2 EHV charges'!$A:$O,11,FALSE)),"")</f>
        <v/>
      </c>
    </row>
    <row r="303" spans="1:8" x14ac:dyDescent="0.2">
      <c r="A303" s="65" t="str">
        <f t="array" ref="A303">IFERROR(INDEX('Annex 2 EHV charges'!$A$11:$A$11, MATCH(0, IF(ISBLANK('Annex 2 EHV charges'!$A$11:$A$11),1, COUNTIF(A$4:$A302, 'Annex 2 EHV charges'!$A$11:$A$11)), 0)),"")</f>
        <v/>
      </c>
      <c r="B303" s="65" t="str">
        <f>IF($A303="","",VLOOKUP($A303,'Annex 2 EHV charges'!$A:$O,2,0))</f>
        <v/>
      </c>
      <c r="C303" s="66" t="str">
        <f>IF($A303="","",VLOOKUP($A303,'Annex 2 EHV charges'!$A:$O,3,0))</f>
        <v/>
      </c>
      <c r="D303" s="65" t="str">
        <f>IF($A303="","",VLOOKUP($A303,'Annex 2 EHV charges'!$A:$O,7,0))</f>
        <v/>
      </c>
      <c r="E303" s="67" t="str">
        <f>IFERROR(IF(VLOOKUP($A303,'Annex 2 EHV charges'!$A:$O,8,FALSE)=0,"",VLOOKUP($A303,'Annex 2 EHV charges'!$A:$O,8,FALSE)),"")</f>
        <v/>
      </c>
      <c r="F303" s="68" t="str">
        <f>IFERROR(IF(VLOOKUP($A303,'Annex 2 EHV charges'!$A:$O,9,FALSE)=0,"",VLOOKUP($A303,'Annex 2 EHV charges'!$A:$O,9,FALSE)),"")</f>
        <v/>
      </c>
      <c r="G303" s="69" t="str">
        <f>IFERROR(IF(VLOOKUP($A303,'Annex 2 EHV charges'!$A:$O,10,FALSE)=0,"",VLOOKUP($A303,'Annex 2 EHV charges'!$A:$O,10,FALSE)),"")</f>
        <v/>
      </c>
      <c r="H303" s="69" t="str">
        <f>IFERROR(IF(VLOOKUP($A303,'Annex 2 EHV charges'!$A:$O,11,FALSE)=0,"",VLOOKUP($A303,'Annex 2 EHV charges'!$A:$O,11,FALSE)),"")</f>
        <v/>
      </c>
    </row>
    <row r="304" spans="1:8" x14ac:dyDescent="0.2">
      <c r="A304" s="65" t="str">
        <f t="array" ref="A304">IFERROR(INDEX('Annex 2 EHV charges'!$A$11:$A$11, MATCH(0, IF(ISBLANK('Annex 2 EHV charges'!$A$11:$A$11),1, COUNTIF(A$4:$A303, 'Annex 2 EHV charges'!$A$11:$A$11)), 0)),"")</f>
        <v/>
      </c>
      <c r="B304" s="65" t="str">
        <f>IF($A304="","",VLOOKUP($A304,'Annex 2 EHV charges'!$A:$O,2,0))</f>
        <v/>
      </c>
      <c r="C304" s="66" t="str">
        <f>IF($A304="","",VLOOKUP($A304,'Annex 2 EHV charges'!$A:$O,3,0))</f>
        <v/>
      </c>
      <c r="D304" s="65" t="str">
        <f>IF($A304="","",VLOOKUP($A304,'Annex 2 EHV charges'!$A:$O,7,0))</f>
        <v/>
      </c>
      <c r="E304" s="67" t="str">
        <f>IFERROR(IF(VLOOKUP($A304,'Annex 2 EHV charges'!$A:$O,8,FALSE)=0,"",VLOOKUP($A304,'Annex 2 EHV charges'!$A:$O,8,FALSE)),"")</f>
        <v/>
      </c>
      <c r="F304" s="68" t="str">
        <f>IFERROR(IF(VLOOKUP($A304,'Annex 2 EHV charges'!$A:$O,9,FALSE)=0,"",VLOOKUP($A304,'Annex 2 EHV charges'!$A:$O,9,FALSE)),"")</f>
        <v/>
      </c>
      <c r="G304" s="69" t="str">
        <f>IFERROR(IF(VLOOKUP($A304,'Annex 2 EHV charges'!$A:$O,10,FALSE)=0,"",VLOOKUP($A304,'Annex 2 EHV charges'!$A:$O,10,FALSE)),"")</f>
        <v/>
      </c>
      <c r="H304" s="69" t="str">
        <f>IFERROR(IF(VLOOKUP($A304,'Annex 2 EHV charges'!$A:$O,11,FALSE)=0,"",VLOOKUP($A304,'Annex 2 EHV charges'!$A:$O,11,FALSE)),"")</f>
        <v/>
      </c>
    </row>
    <row r="305" spans="1:8" x14ac:dyDescent="0.2">
      <c r="A305" s="65" t="str">
        <f t="array" ref="A305">IFERROR(INDEX('Annex 2 EHV charges'!$A$11:$A$11, MATCH(0, IF(ISBLANK('Annex 2 EHV charges'!$A$11:$A$11),1, COUNTIF(A$4:$A304, 'Annex 2 EHV charges'!$A$11:$A$11)), 0)),"")</f>
        <v/>
      </c>
      <c r="B305" s="65" t="str">
        <f>IF($A305="","",VLOOKUP($A305,'Annex 2 EHV charges'!$A:$O,2,0))</f>
        <v/>
      </c>
      <c r="C305" s="66" t="str">
        <f>IF($A305="","",VLOOKUP($A305,'Annex 2 EHV charges'!$A:$O,3,0))</f>
        <v/>
      </c>
      <c r="D305" s="65" t="str">
        <f>IF($A305="","",VLOOKUP($A305,'Annex 2 EHV charges'!$A:$O,7,0))</f>
        <v/>
      </c>
      <c r="E305" s="67" t="str">
        <f>IFERROR(IF(VLOOKUP($A305,'Annex 2 EHV charges'!$A:$O,8,FALSE)=0,"",VLOOKUP($A305,'Annex 2 EHV charges'!$A:$O,8,FALSE)),"")</f>
        <v/>
      </c>
      <c r="F305" s="68" t="str">
        <f>IFERROR(IF(VLOOKUP($A305,'Annex 2 EHV charges'!$A:$O,9,FALSE)=0,"",VLOOKUP($A305,'Annex 2 EHV charges'!$A:$O,9,FALSE)),"")</f>
        <v/>
      </c>
      <c r="G305" s="69" t="str">
        <f>IFERROR(IF(VLOOKUP($A305,'Annex 2 EHV charges'!$A:$O,10,FALSE)=0,"",VLOOKUP($A305,'Annex 2 EHV charges'!$A:$O,10,FALSE)),"")</f>
        <v/>
      </c>
      <c r="H305" s="69" t="str">
        <f>IFERROR(IF(VLOOKUP($A305,'Annex 2 EHV charges'!$A:$O,11,FALSE)=0,"",VLOOKUP($A305,'Annex 2 EHV charges'!$A:$O,11,FALSE)),"")</f>
        <v/>
      </c>
    </row>
    <row r="306" spans="1:8" x14ac:dyDescent="0.2">
      <c r="A306" s="65" t="str">
        <f t="array" ref="A306">IFERROR(INDEX('Annex 2 EHV charges'!$A$11:$A$11, MATCH(0, IF(ISBLANK('Annex 2 EHV charges'!$A$11:$A$11),1, COUNTIF(A$4:$A305, 'Annex 2 EHV charges'!$A$11:$A$11)), 0)),"")</f>
        <v/>
      </c>
      <c r="B306" s="65" t="str">
        <f>IF($A306="","",VLOOKUP($A306,'Annex 2 EHV charges'!$A:$O,2,0))</f>
        <v/>
      </c>
      <c r="C306" s="66" t="str">
        <f>IF($A306="","",VLOOKUP($A306,'Annex 2 EHV charges'!$A:$O,3,0))</f>
        <v/>
      </c>
      <c r="D306" s="65" t="str">
        <f>IF($A306="","",VLOOKUP($A306,'Annex 2 EHV charges'!$A:$O,7,0))</f>
        <v/>
      </c>
      <c r="E306" s="67" t="str">
        <f>IFERROR(IF(VLOOKUP($A306,'Annex 2 EHV charges'!$A:$O,8,FALSE)=0,"",VLOOKUP($A306,'Annex 2 EHV charges'!$A:$O,8,FALSE)),"")</f>
        <v/>
      </c>
      <c r="F306" s="68" t="str">
        <f>IFERROR(IF(VLOOKUP($A306,'Annex 2 EHV charges'!$A:$O,9,FALSE)=0,"",VLOOKUP($A306,'Annex 2 EHV charges'!$A:$O,9,FALSE)),"")</f>
        <v/>
      </c>
      <c r="G306" s="69" t="str">
        <f>IFERROR(IF(VLOOKUP($A306,'Annex 2 EHV charges'!$A:$O,10,FALSE)=0,"",VLOOKUP($A306,'Annex 2 EHV charges'!$A:$O,10,FALSE)),"")</f>
        <v/>
      </c>
      <c r="H306" s="69" t="str">
        <f>IFERROR(IF(VLOOKUP($A306,'Annex 2 EHV charges'!$A:$O,11,FALSE)=0,"",VLOOKUP($A306,'Annex 2 EHV charges'!$A:$O,11,FALSE)),"")</f>
        <v/>
      </c>
    </row>
    <row r="307" spans="1:8" x14ac:dyDescent="0.2">
      <c r="A307" s="65" t="str">
        <f t="array" ref="A307">IFERROR(INDEX('Annex 2 EHV charges'!$A$11:$A$11, MATCH(0, IF(ISBLANK('Annex 2 EHV charges'!$A$11:$A$11),1, COUNTIF(A$4:$A306, 'Annex 2 EHV charges'!$A$11:$A$11)), 0)),"")</f>
        <v/>
      </c>
      <c r="B307" s="65" t="str">
        <f>IF($A307="","",VLOOKUP($A307,'Annex 2 EHV charges'!$A:$O,2,0))</f>
        <v/>
      </c>
      <c r="C307" s="66" t="str">
        <f>IF($A307="","",VLOOKUP($A307,'Annex 2 EHV charges'!$A:$O,3,0))</f>
        <v/>
      </c>
      <c r="D307" s="65" t="str">
        <f>IF($A307="","",VLOOKUP($A307,'Annex 2 EHV charges'!$A:$O,7,0))</f>
        <v/>
      </c>
      <c r="E307" s="67" t="str">
        <f>IFERROR(IF(VLOOKUP($A307,'Annex 2 EHV charges'!$A:$O,8,FALSE)=0,"",VLOOKUP($A307,'Annex 2 EHV charges'!$A:$O,8,FALSE)),"")</f>
        <v/>
      </c>
      <c r="F307" s="68" t="str">
        <f>IFERROR(IF(VLOOKUP($A307,'Annex 2 EHV charges'!$A:$O,9,FALSE)=0,"",VLOOKUP($A307,'Annex 2 EHV charges'!$A:$O,9,FALSE)),"")</f>
        <v/>
      </c>
      <c r="G307" s="69" t="str">
        <f>IFERROR(IF(VLOOKUP($A307,'Annex 2 EHV charges'!$A:$O,10,FALSE)=0,"",VLOOKUP($A307,'Annex 2 EHV charges'!$A:$O,10,FALSE)),"")</f>
        <v/>
      </c>
      <c r="H307" s="69" t="str">
        <f>IFERROR(IF(VLOOKUP($A307,'Annex 2 EHV charges'!$A:$O,11,FALSE)=0,"",VLOOKUP($A307,'Annex 2 EHV charges'!$A:$O,11,FALSE)),"")</f>
        <v/>
      </c>
    </row>
    <row r="308" spans="1:8" x14ac:dyDescent="0.2">
      <c r="A308" s="65" t="str">
        <f t="array" ref="A308">IFERROR(INDEX('Annex 2 EHV charges'!$A$11:$A$11, MATCH(0, IF(ISBLANK('Annex 2 EHV charges'!$A$11:$A$11),1, COUNTIF(A$4:$A307, 'Annex 2 EHV charges'!$A$11:$A$11)), 0)),"")</f>
        <v/>
      </c>
      <c r="B308" s="65" t="str">
        <f>IF($A308="","",VLOOKUP($A308,'Annex 2 EHV charges'!$A:$O,2,0))</f>
        <v/>
      </c>
      <c r="C308" s="66" t="str">
        <f>IF($A308="","",VLOOKUP($A308,'Annex 2 EHV charges'!$A:$O,3,0))</f>
        <v/>
      </c>
      <c r="D308" s="65" t="str">
        <f>IF($A308="","",VLOOKUP($A308,'Annex 2 EHV charges'!$A:$O,7,0))</f>
        <v/>
      </c>
      <c r="E308" s="67" t="str">
        <f>IFERROR(IF(VLOOKUP($A308,'Annex 2 EHV charges'!$A:$O,8,FALSE)=0,"",VLOOKUP($A308,'Annex 2 EHV charges'!$A:$O,8,FALSE)),"")</f>
        <v/>
      </c>
      <c r="F308" s="68" t="str">
        <f>IFERROR(IF(VLOOKUP($A308,'Annex 2 EHV charges'!$A:$O,9,FALSE)=0,"",VLOOKUP($A308,'Annex 2 EHV charges'!$A:$O,9,FALSE)),"")</f>
        <v/>
      </c>
      <c r="G308" s="69" t="str">
        <f>IFERROR(IF(VLOOKUP($A308,'Annex 2 EHV charges'!$A:$O,10,FALSE)=0,"",VLOOKUP($A308,'Annex 2 EHV charges'!$A:$O,10,FALSE)),"")</f>
        <v/>
      </c>
      <c r="H308" s="69" t="str">
        <f>IFERROR(IF(VLOOKUP($A308,'Annex 2 EHV charges'!$A:$O,11,FALSE)=0,"",VLOOKUP($A308,'Annex 2 EHV charges'!$A:$O,11,FALSE)),"")</f>
        <v/>
      </c>
    </row>
    <row r="309" spans="1:8" x14ac:dyDescent="0.2">
      <c r="A309" s="65" t="str">
        <f t="array" ref="A309">IFERROR(INDEX('Annex 2 EHV charges'!$A$11:$A$11, MATCH(0, IF(ISBLANK('Annex 2 EHV charges'!$A$11:$A$11),1, COUNTIF(A$4:$A308, 'Annex 2 EHV charges'!$A$11:$A$11)), 0)),"")</f>
        <v/>
      </c>
      <c r="B309" s="65" t="str">
        <f>IF($A309="","",VLOOKUP($A309,'Annex 2 EHV charges'!$A:$O,2,0))</f>
        <v/>
      </c>
      <c r="C309" s="66" t="str">
        <f>IF($A309="","",VLOOKUP($A309,'Annex 2 EHV charges'!$A:$O,3,0))</f>
        <v/>
      </c>
      <c r="D309" s="65" t="str">
        <f>IF($A309="","",VLOOKUP($A309,'Annex 2 EHV charges'!$A:$O,7,0))</f>
        <v/>
      </c>
      <c r="E309" s="67" t="str">
        <f>IFERROR(IF(VLOOKUP($A309,'Annex 2 EHV charges'!$A:$O,8,FALSE)=0,"",VLOOKUP($A309,'Annex 2 EHV charges'!$A:$O,8,FALSE)),"")</f>
        <v/>
      </c>
      <c r="F309" s="68" t="str">
        <f>IFERROR(IF(VLOOKUP($A309,'Annex 2 EHV charges'!$A:$O,9,FALSE)=0,"",VLOOKUP($A309,'Annex 2 EHV charges'!$A:$O,9,FALSE)),"")</f>
        <v/>
      </c>
      <c r="G309" s="69" t="str">
        <f>IFERROR(IF(VLOOKUP($A309,'Annex 2 EHV charges'!$A:$O,10,FALSE)=0,"",VLOOKUP($A309,'Annex 2 EHV charges'!$A:$O,10,FALSE)),"")</f>
        <v/>
      </c>
      <c r="H309" s="69" t="str">
        <f>IFERROR(IF(VLOOKUP($A309,'Annex 2 EHV charges'!$A:$O,11,FALSE)=0,"",VLOOKUP($A309,'Annex 2 EHV charges'!$A:$O,11,FALSE)),"")</f>
        <v/>
      </c>
    </row>
    <row r="310" spans="1:8" x14ac:dyDescent="0.2">
      <c r="A310" s="65" t="str">
        <f t="array" ref="A310">IFERROR(INDEX('Annex 2 EHV charges'!$A$11:$A$11, MATCH(0, IF(ISBLANK('Annex 2 EHV charges'!$A$11:$A$11),1, COUNTIF(A$4:$A309, 'Annex 2 EHV charges'!$A$11:$A$11)), 0)),"")</f>
        <v/>
      </c>
      <c r="B310" s="65" t="str">
        <f>IF($A310="","",VLOOKUP($A310,'Annex 2 EHV charges'!$A:$O,2,0))</f>
        <v/>
      </c>
      <c r="C310" s="66" t="str">
        <f>IF($A310="","",VLOOKUP($A310,'Annex 2 EHV charges'!$A:$O,3,0))</f>
        <v/>
      </c>
      <c r="D310" s="65" t="str">
        <f>IF($A310="","",VLOOKUP($A310,'Annex 2 EHV charges'!$A:$O,7,0))</f>
        <v/>
      </c>
      <c r="E310" s="67" t="str">
        <f>IFERROR(IF(VLOOKUP($A310,'Annex 2 EHV charges'!$A:$O,8,FALSE)=0,"",VLOOKUP($A310,'Annex 2 EHV charges'!$A:$O,8,FALSE)),"")</f>
        <v/>
      </c>
      <c r="F310" s="68" t="str">
        <f>IFERROR(IF(VLOOKUP($A310,'Annex 2 EHV charges'!$A:$O,9,FALSE)=0,"",VLOOKUP($A310,'Annex 2 EHV charges'!$A:$O,9,FALSE)),"")</f>
        <v/>
      </c>
      <c r="G310" s="69" t="str">
        <f>IFERROR(IF(VLOOKUP($A310,'Annex 2 EHV charges'!$A:$O,10,FALSE)=0,"",VLOOKUP($A310,'Annex 2 EHV charges'!$A:$O,10,FALSE)),"")</f>
        <v/>
      </c>
      <c r="H310" s="69" t="str">
        <f>IFERROR(IF(VLOOKUP($A310,'Annex 2 EHV charges'!$A:$O,11,FALSE)=0,"",VLOOKUP($A310,'Annex 2 EHV charges'!$A:$O,11,FALSE)),"")</f>
        <v/>
      </c>
    </row>
    <row r="311" spans="1:8" x14ac:dyDescent="0.2">
      <c r="A311" s="65" t="str">
        <f t="array" ref="A311">IFERROR(INDEX('Annex 2 EHV charges'!$A$11:$A$11, MATCH(0, IF(ISBLANK('Annex 2 EHV charges'!$A$11:$A$11),1, COUNTIF(A$4:$A310, 'Annex 2 EHV charges'!$A$11:$A$11)), 0)),"")</f>
        <v/>
      </c>
      <c r="B311" s="65" t="str">
        <f>IF($A311="","",VLOOKUP($A311,'Annex 2 EHV charges'!$A:$O,2,0))</f>
        <v/>
      </c>
      <c r="C311" s="66" t="str">
        <f>IF($A311="","",VLOOKUP($A311,'Annex 2 EHV charges'!$A:$O,3,0))</f>
        <v/>
      </c>
      <c r="D311" s="65" t="str">
        <f>IF($A311="","",VLOOKUP($A311,'Annex 2 EHV charges'!$A:$O,7,0))</f>
        <v/>
      </c>
      <c r="E311" s="67" t="str">
        <f>IFERROR(IF(VLOOKUP($A311,'Annex 2 EHV charges'!$A:$O,8,FALSE)=0,"",VLOOKUP($A311,'Annex 2 EHV charges'!$A:$O,8,FALSE)),"")</f>
        <v/>
      </c>
      <c r="F311" s="68" t="str">
        <f>IFERROR(IF(VLOOKUP($A311,'Annex 2 EHV charges'!$A:$O,9,FALSE)=0,"",VLOOKUP($A311,'Annex 2 EHV charges'!$A:$O,9,FALSE)),"")</f>
        <v/>
      </c>
      <c r="G311" s="69" t="str">
        <f>IFERROR(IF(VLOOKUP($A311,'Annex 2 EHV charges'!$A:$O,10,FALSE)=0,"",VLOOKUP($A311,'Annex 2 EHV charges'!$A:$O,10,FALSE)),"")</f>
        <v/>
      </c>
      <c r="H311" s="69" t="str">
        <f>IFERROR(IF(VLOOKUP($A311,'Annex 2 EHV charges'!$A:$O,11,FALSE)=0,"",VLOOKUP($A311,'Annex 2 EHV charges'!$A:$O,11,FALSE)),"")</f>
        <v/>
      </c>
    </row>
    <row r="312" spans="1:8" x14ac:dyDescent="0.2">
      <c r="A312" s="65" t="str">
        <f t="array" ref="A312">IFERROR(INDEX('Annex 2 EHV charges'!$A$11:$A$11, MATCH(0, IF(ISBLANK('Annex 2 EHV charges'!$A$11:$A$11),1, COUNTIF(A$4:$A311, 'Annex 2 EHV charges'!$A$11:$A$11)), 0)),"")</f>
        <v/>
      </c>
      <c r="B312" s="65" t="str">
        <f>IF($A312="","",VLOOKUP($A312,'Annex 2 EHV charges'!$A:$O,2,0))</f>
        <v/>
      </c>
      <c r="C312" s="66" t="str">
        <f>IF($A312="","",VLOOKUP($A312,'Annex 2 EHV charges'!$A:$O,3,0))</f>
        <v/>
      </c>
      <c r="D312" s="65" t="str">
        <f>IF($A312="","",VLOOKUP($A312,'Annex 2 EHV charges'!$A:$O,7,0))</f>
        <v/>
      </c>
      <c r="E312" s="67" t="str">
        <f>IFERROR(IF(VLOOKUP($A312,'Annex 2 EHV charges'!$A:$O,8,FALSE)=0,"",VLOOKUP($A312,'Annex 2 EHV charges'!$A:$O,8,FALSE)),"")</f>
        <v/>
      </c>
      <c r="F312" s="68" t="str">
        <f>IFERROR(IF(VLOOKUP($A312,'Annex 2 EHV charges'!$A:$O,9,FALSE)=0,"",VLOOKUP($A312,'Annex 2 EHV charges'!$A:$O,9,FALSE)),"")</f>
        <v/>
      </c>
      <c r="G312" s="69" t="str">
        <f>IFERROR(IF(VLOOKUP($A312,'Annex 2 EHV charges'!$A:$O,10,FALSE)=0,"",VLOOKUP($A312,'Annex 2 EHV charges'!$A:$O,10,FALSE)),"")</f>
        <v/>
      </c>
      <c r="H312" s="69" t="str">
        <f>IFERROR(IF(VLOOKUP($A312,'Annex 2 EHV charges'!$A:$O,11,FALSE)=0,"",VLOOKUP($A312,'Annex 2 EHV charges'!$A:$O,11,FALSE)),"")</f>
        <v/>
      </c>
    </row>
    <row r="313" spans="1:8" x14ac:dyDescent="0.2">
      <c r="A313" s="65" t="str">
        <f t="array" ref="A313">IFERROR(INDEX('Annex 2 EHV charges'!$A$11:$A$11, MATCH(0, IF(ISBLANK('Annex 2 EHV charges'!$A$11:$A$11),1, COUNTIF(A$4:$A312, 'Annex 2 EHV charges'!$A$11:$A$11)), 0)),"")</f>
        <v/>
      </c>
      <c r="B313" s="65" t="str">
        <f>IF($A313="","",VLOOKUP($A313,'Annex 2 EHV charges'!$A:$O,2,0))</f>
        <v/>
      </c>
      <c r="C313" s="66" t="str">
        <f>IF($A313="","",VLOOKUP($A313,'Annex 2 EHV charges'!$A:$O,3,0))</f>
        <v/>
      </c>
      <c r="D313" s="65" t="str">
        <f>IF($A313="","",VLOOKUP($A313,'Annex 2 EHV charges'!$A:$O,7,0))</f>
        <v/>
      </c>
      <c r="E313" s="67" t="str">
        <f>IFERROR(IF(VLOOKUP($A313,'Annex 2 EHV charges'!$A:$O,8,FALSE)=0,"",VLOOKUP($A313,'Annex 2 EHV charges'!$A:$O,8,FALSE)),"")</f>
        <v/>
      </c>
      <c r="F313" s="68" t="str">
        <f>IFERROR(IF(VLOOKUP($A313,'Annex 2 EHV charges'!$A:$O,9,FALSE)=0,"",VLOOKUP($A313,'Annex 2 EHV charges'!$A:$O,9,FALSE)),"")</f>
        <v/>
      </c>
      <c r="G313" s="69" t="str">
        <f>IFERROR(IF(VLOOKUP($A313,'Annex 2 EHV charges'!$A:$O,10,FALSE)=0,"",VLOOKUP($A313,'Annex 2 EHV charges'!$A:$O,10,FALSE)),"")</f>
        <v/>
      </c>
      <c r="H313" s="69" t="str">
        <f>IFERROR(IF(VLOOKUP($A313,'Annex 2 EHV charges'!$A:$O,11,FALSE)=0,"",VLOOKUP($A313,'Annex 2 EHV charges'!$A:$O,11,FALSE)),"")</f>
        <v/>
      </c>
    </row>
    <row r="314" spans="1:8" x14ac:dyDescent="0.2">
      <c r="A314" s="65" t="str">
        <f t="array" ref="A314">IFERROR(INDEX('Annex 2 EHV charges'!$A$11:$A$11, MATCH(0, IF(ISBLANK('Annex 2 EHV charges'!$A$11:$A$11),1, COUNTIF(A$4:$A313, 'Annex 2 EHV charges'!$A$11:$A$11)), 0)),"")</f>
        <v/>
      </c>
      <c r="B314" s="65" t="str">
        <f>IF($A314="","",VLOOKUP($A314,'Annex 2 EHV charges'!$A:$O,2,0))</f>
        <v/>
      </c>
      <c r="C314" s="66" t="str">
        <f>IF($A314="","",VLOOKUP($A314,'Annex 2 EHV charges'!$A:$O,3,0))</f>
        <v/>
      </c>
      <c r="D314" s="65" t="str">
        <f>IF($A314="","",VLOOKUP($A314,'Annex 2 EHV charges'!$A:$O,7,0))</f>
        <v/>
      </c>
      <c r="E314" s="67" t="str">
        <f>IFERROR(IF(VLOOKUP($A314,'Annex 2 EHV charges'!$A:$O,8,FALSE)=0,"",VLOOKUP($A314,'Annex 2 EHV charges'!$A:$O,8,FALSE)),"")</f>
        <v/>
      </c>
      <c r="F314" s="68" t="str">
        <f>IFERROR(IF(VLOOKUP($A314,'Annex 2 EHV charges'!$A:$O,9,FALSE)=0,"",VLOOKUP($A314,'Annex 2 EHV charges'!$A:$O,9,FALSE)),"")</f>
        <v/>
      </c>
      <c r="G314" s="69" t="str">
        <f>IFERROR(IF(VLOOKUP($A314,'Annex 2 EHV charges'!$A:$O,10,FALSE)=0,"",VLOOKUP($A314,'Annex 2 EHV charges'!$A:$O,10,FALSE)),"")</f>
        <v/>
      </c>
      <c r="H314" s="69" t="str">
        <f>IFERROR(IF(VLOOKUP($A314,'Annex 2 EHV charges'!$A:$O,11,FALSE)=0,"",VLOOKUP($A314,'Annex 2 EHV charges'!$A:$O,11,FALSE)),"")</f>
        <v/>
      </c>
    </row>
    <row r="315" spans="1:8" x14ac:dyDescent="0.2">
      <c r="A315" s="65" t="str">
        <f t="array" ref="A315">IFERROR(INDEX('Annex 2 EHV charges'!$A$11:$A$11, MATCH(0, IF(ISBLANK('Annex 2 EHV charges'!$A$11:$A$11),1, COUNTIF(A$4:$A314, 'Annex 2 EHV charges'!$A$11:$A$11)), 0)),"")</f>
        <v/>
      </c>
      <c r="B315" s="65" t="str">
        <f>IF($A315="","",VLOOKUP($A315,'Annex 2 EHV charges'!$A:$O,2,0))</f>
        <v/>
      </c>
      <c r="C315" s="66" t="str">
        <f>IF($A315="","",VLOOKUP($A315,'Annex 2 EHV charges'!$A:$O,3,0))</f>
        <v/>
      </c>
      <c r="D315" s="65" t="str">
        <f>IF($A315="","",VLOOKUP($A315,'Annex 2 EHV charges'!$A:$O,7,0))</f>
        <v/>
      </c>
      <c r="E315" s="67" t="str">
        <f>IFERROR(IF(VLOOKUP($A315,'Annex 2 EHV charges'!$A:$O,8,FALSE)=0,"",VLOOKUP($A315,'Annex 2 EHV charges'!$A:$O,8,FALSE)),"")</f>
        <v/>
      </c>
      <c r="F315" s="68" t="str">
        <f>IFERROR(IF(VLOOKUP($A315,'Annex 2 EHV charges'!$A:$O,9,FALSE)=0,"",VLOOKUP($A315,'Annex 2 EHV charges'!$A:$O,9,FALSE)),"")</f>
        <v/>
      </c>
      <c r="G315" s="69" t="str">
        <f>IFERROR(IF(VLOOKUP($A315,'Annex 2 EHV charges'!$A:$O,10,FALSE)=0,"",VLOOKUP($A315,'Annex 2 EHV charges'!$A:$O,10,FALSE)),"")</f>
        <v/>
      </c>
      <c r="H315" s="69" t="str">
        <f>IFERROR(IF(VLOOKUP($A315,'Annex 2 EHV charges'!$A:$O,11,FALSE)=0,"",VLOOKUP($A315,'Annex 2 EHV charges'!$A:$O,11,FALSE)),"")</f>
        <v/>
      </c>
    </row>
    <row r="316" spans="1:8" x14ac:dyDescent="0.2">
      <c r="A316" s="65" t="str">
        <f t="array" ref="A316">IFERROR(INDEX('Annex 2 EHV charges'!$A$11:$A$11, MATCH(0, IF(ISBLANK('Annex 2 EHV charges'!$A$11:$A$11),1, COUNTIF(A$4:$A315, 'Annex 2 EHV charges'!$A$11:$A$11)), 0)),"")</f>
        <v/>
      </c>
      <c r="B316" s="65" t="str">
        <f>IF($A316="","",VLOOKUP($A316,'Annex 2 EHV charges'!$A:$O,2,0))</f>
        <v/>
      </c>
      <c r="C316" s="66" t="str">
        <f>IF($A316="","",VLOOKUP($A316,'Annex 2 EHV charges'!$A:$O,3,0))</f>
        <v/>
      </c>
      <c r="D316" s="65" t="str">
        <f>IF($A316="","",VLOOKUP($A316,'Annex 2 EHV charges'!$A:$O,7,0))</f>
        <v/>
      </c>
      <c r="E316" s="67" t="str">
        <f>IFERROR(IF(VLOOKUP($A316,'Annex 2 EHV charges'!$A:$O,8,FALSE)=0,"",VLOOKUP($A316,'Annex 2 EHV charges'!$A:$O,8,FALSE)),"")</f>
        <v/>
      </c>
      <c r="F316" s="68" t="str">
        <f>IFERROR(IF(VLOOKUP($A316,'Annex 2 EHV charges'!$A:$O,9,FALSE)=0,"",VLOOKUP($A316,'Annex 2 EHV charges'!$A:$O,9,FALSE)),"")</f>
        <v/>
      </c>
      <c r="G316" s="69" t="str">
        <f>IFERROR(IF(VLOOKUP($A316,'Annex 2 EHV charges'!$A:$O,10,FALSE)=0,"",VLOOKUP($A316,'Annex 2 EHV charges'!$A:$O,10,FALSE)),"")</f>
        <v/>
      </c>
      <c r="H316" s="69" t="str">
        <f>IFERROR(IF(VLOOKUP($A316,'Annex 2 EHV charges'!$A:$O,11,FALSE)=0,"",VLOOKUP($A316,'Annex 2 EHV charges'!$A:$O,11,FALSE)),"")</f>
        <v/>
      </c>
    </row>
    <row r="317" spans="1:8" x14ac:dyDescent="0.2">
      <c r="A317" s="65" t="str">
        <f t="array" ref="A317">IFERROR(INDEX('Annex 2 EHV charges'!$A$11:$A$11, MATCH(0, IF(ISBLANK('Annex 2 EHV charges'!$A$11:$A$11),1, COUNTIF(A$4:$A316, 'Annex 2 EHV charges'!$A$11:$A$11)), 0)),"")</f>
        <v/>
      </c>
      <c r="B317" s="65" t="str">
        <f>IF($A317="","",VLOOKUP($A317,'Annex 2 EHV charges'!$A:$O,2,0))</f>
        <v/>
      </c>
      <c r="C317" s="66" t="str">
        <f>IF($A317="","",VLOOKUP($A317,'Annex 2 EHV charges'!$A:$O,3,0))</f>
        <v/>
      </c>
      <c r="D317" s="65" t="str">
        <f>IF($A317="","",VLOOKUP($A317,'Annex 2 EHV charges'!$A:$O,7,0))</f>
        <v/>
      </c>
      <c r="E317" s="67" t="str">
        <f>IFERROR(IF(VLOOKUP($A317,'Annex 2 EHV charges'!$A:$O,8,FALSE)=0,"",VLOOKUP($A317,'Annex 2 EHV charges'!$A:$O,8,FALSE)),"")</f>
        <v/>
      </c>
      <c r="F317" s="68" t="str">
        <f>IFERROR(IF(VLOOKUP($A317,'Annex 2 EHV charges'!$A:$O,9,FALSE)=0,"",VLOOKUP($A317,'Annex 2 EHV charges'!$A:$O,9,FALSE)),"")</f>
        <v/>
      </c>
      <c r="G317" s="69" t="str">
        <f>IFERROR(IF(VLOOKUP($A317,'Annex 2 EHV charges'!$A:$O,10,FALSE)=0,"",VLOOKUP($A317,'Annex 2 EHV charges'!$A:$O,10,FALSE)),"")</f>
        <v/>
      </c>
      <c r="H317" s="69" t="str">
        <f>IFERROR(IF(VLOOKUP($A317,'Annex 2 EHV charges'!$A:$O,11,FALSE)=0,"",VLOOKUP($A317,'Annex 2 EHV charges'!$A:$O,11,FALSE)),"")</f>
        <v/>
      </c>
    </row>
    <row r="318" spans="1:8" x14ac:dyDescent="0.2">
      <c r="A318" s="65" t="str">
        <f t="array" ref="A318">IFERROR(INDEX('Annex 2 EHV charges'!$A$11:$A$11, MATCH(0, IF(ISBLANK('Annex 2 EHV charges'!$A$11:$A$11),1, COUNTIF(A$4:$A317, 'Annex 2 EHV charges'!$A$11:$A$11)), 0)),"")</f>
        <v/>
      </c>
      <c r="B318" s="65" t="str">
        <f>IF($A318="","",VLOOKUP($A318,'Annex 2 EHV charges'!$A:$O,2,0))</f>
        <v/>
      </c>
      <c r="C318" s="66" t="str">
        <f>IF($A318="","",VLOOKUP($A318,'Annex 2 EHV charges'!$A:$O,3,0))</f>
        <v/>
      </c>
      <c r="D318" s="65" t="str">
        <f>IF($A318="","",VLOOKUP($A318,'Annex 2 EHV charges'!$A:$O,7,0))</f>
        <v/>
      </c>
      <c r="E318" s="67" t="str">
        <f>IFERROR(IF(VLOOKUP($A318,'Annex 2 EHV charges'!$A:$O,8,FALSE)=0,"",VLOOKUP($A318,'Annex 2 EHV charges'!$A:$O,8,FALSE)),"")</f>
        <v/>
      </c>
      <c r="F318" s="68" t="str">
        <f>IFERROR(IF(VLOOKUP($A318,'Annex 2 EHV charges'!$A:$O,9,FALSE)=0,"",VLOOKUP($A318,'Annex 2 EHV charges'!$A:$O,9,FALSE)),"")</f>
        <v/>
      </c>
      <c r="G318" s="69" t="str">
        <f>IFERROR(IF(VLOOKUP($A318,'Annex 2 EHV charges'!$A:$O,10,FALSE)=0,"",VLOOKUP($A318,'Annex 2 EHV charges'!$A:$O,10,FALSE)),"")</f>
        <v/>
      </c>
      <c r="H318" s="69" t="str">
        <f>IFERROR(IF(VLOOKUP($A318,'Annex 2 EHV charges'!$A:$O,11,FALSE)=0,"",VLOOKUP($A318,'Annex 2 EHV charges'!$A:$O,11,FALSE)),"")</f>
        <v/>
      </c>
    </row>
    <row r="319" spans="1:8" x14ac:dyDescent="0.2">
      <c r="A319" s="65" t="str">
        <f t="array" ref="A319">IFERROR(INDEX('Annex 2 EHV charges'!$A$11:$A$11, MATCH(0, IF(ISBLANK('Annex 2 EHV charges'!$A$11:$A$11),1, COUNTIF(A$4:$A318, 'Annex 2 EHV charges'!$A$11:$A$11)), 0)),"")</f>
        <v/>
      </c>
      <c r="B319" s="65" t="str">
        <f>IF($A319="","",VLOOKUP($A319,'Annex 2 EHV charges'!$A:$O,2,0))</f>
        <v/>
      </c>
      <c r="C319" s="66" t="str">
        <f>IF($A319="","",VLOOKUP($A319,'Annex 2 EHV charges'!$A:$O,3,0))</f>
        <v/>
      </c>
      <c r="D319" s="65" t="str">
        <f>IF($A319="","",VLOOKUP($A319,'Annex 2 EHV charges'!$A:$O,7,0))</f>
        <v/>
      </c>
      <c r="E319" s="67" t="str">
        <f>IFERROR(IF(VLOOKUP($A319,'Annex 2 EHV charges'!$A:$O,8,FALSE)=0,"",VLOOKUP($A319,'Annex 2 EHV charges'!$A:$O,8,FALSE)),"")</f>
        <v/>
      </c>
      <c r="F319" s="68" t="str">
        <f>IFERROR(IF(VLOOKUP($A319,'Annex 2 EHV charges'!$A:$O,9,FALSE)=0,"",VLOOKUP($A319,'Annex 2 EHV charges'!$A:$O,9,FALSE)),"")</f>
        <v/>
      </c>
      <c r="G319" s="69" t="str">
        <f>IFERROR(IF(VLOOKUP($A319,'Annex 2 EHV charges'!$A:$O,10,FALSE)=0,"",VLOOKUP($A319,'Annex 2 EHV charges'!$A:$O,10,FALSE)),"")</f>
        <v/>
      </c>
      <c r="H319" s="69" t="str">
        <f>IFERROR(IF(VLOOKUP($A319,'Annex 2 EHV charges'!$A:$O,11,FALSE)=0,"",VLOOKUP($A319,'Annex 2 EHV charges'!$A:$O,11,FALSE)),"")</f>
        <v/>
      </c>
    </row>
    <row r="320" spans="1:8" x14ac:dyDescent="0.2">
      <c r="A320" s="65" t="str">
        <f t="array" ref="A320">IFERROR(INDEX('Annex 2 EHV charges'!$A$11:$A$11, MATCH(0, IF(ISBLANK('Annex 2 EHV charges'!$A$11:$A$11),1, COUNTIF(A$4:$A319, 'Annex 2 EHV charges'!$A$11:$A$11)), 0)),"")</f>
        <v/>
      </c>
      <c r="B320" s="65" t="str">
        <f>IF($A320="","",VLOOKUP($A320,'Annex 2 EHV charges'!$A:$O,2,0))</f>
        <v/>
      </c>
      <c r="C320" s="66" t="str">
        <f>IF($A320="","",VLOOKUP($A320,'Annex 2 EHV charges'!$A:$O,3,0))</f>
        <v/>
      </c>
      <c r="D320" s="65" t="str">
        <f>IF($A320="","",VLOOKUP($A320,'Annex 2 EHV charges'!$A:$O,7,0))</f>
        <v/>
      </c>
      <c r="E320" s="67" t="str">
        <f>IFERROR(IF(VLOOKUP($A320,'Annex 2 EHV charges'!$A:$O,8,FALSE)=0,"",VLOOKUP($A320,'Annex 2 EHV charges'!$A:$O,8,FALSE)),"")</f>
        <v/>
      </c>
      <c r="F320" s="68" t="str">
        <f>IFERROR(IF(VLOOKUP($A320,'Annex 2 EHV charges'!$A:$O,9,FALSE)=0,"",VLOOKUP($A320,'Annex 2 EHV charges'!$A:$O,9,FALSE)),"")</f>
        <v/>
      </c>
      <c r="G320" s="69" t="str">
        <f>IFERROR(IF(VLOOKUP($A320,'Annex 2 EHV charges'!$A:$O,10,FALSE)=0,"",VLOOKUP($A320,'Annex 2 EHV charges'!$A:$O,10,FALSE)),"")</f>
        <v/>
      </c>
      <c r="H320" s="69" t="str">
        <f>IFERROR(IF(VLOOKUP($A320,'Annex 2 EHV charges'!$A:$O,11,FALSE)=0,"",VLOOKUP($A320,'Annex 2 EHV charges'!$A:$O,11,FALSE)),"")</f>
        <v/>
      </c>
    </row>
    <row r="321" spans="1:8" x14ac:dyDescent="0.2">
      <c r="A321" s="65" t="str">
        <f t="array" ref="A321">IFERROR(INDEX('Annex 2 EHV charges'!$A$11:$A$11, MATCH(0, IF(ISBLANK('Annex 2 EHV charges'!$A$11:$A$11),1, COUNTIF(A$4:$A320, 'Annex 2 EHV charges'!$A$11:$A$11)), 0)),"")</f>
        <v/>
      </c>
      <c r="B321" s="65" t="str">
        <f>IF($A321="","",VLOOKUP($A321,'Annex 2 EHV charges'!$A:$O,2,0))</f>
        <v/>
      </c>
      <c r="C321" s="66" t="str">
        <f>IF($A321="","",VLOOKUP($A321,'Annex 2 EHV charges'!$A:$O,3,0))</f>
        <v/>
      </c>
      <c r="D321" s="65" t="str">
        <f>IF($A321="","",VLOOKUP($A321,'Annex 2 EHV charges'!$A:$O,7,0))</f>
        <v/>
      </c>
      <c r="E321" s="67" t="str">
        <f>IFERROR(IF(VLOOKUP($A321,'Annex 2 EHV charges'!$A:$O,8,FALSE)=0,"",VLOOKUP($A321,'Annex 2 EHV charges'!$A:$O,8,FALSE)),"")</f>
        <v/>
      </c>
      <c r="F321" s="68" t="str">
        <f>IFERROR(IF(VLOOKUP($A321,'Annex 2 EHV charges'!$A:$O,9,FALSE)=0,"",VLOOKUP($A321,'Annex 2 EHV charges'!$A:$O,9,FALSE)),"")</f>
        <v/>
      </c>
      <c r="G321" s="69" t="str">
        <f>IFERROR(IF(VLOOKUP($A321,'Annex 2 EHV charges'!$A:$O,10,FALSE)=0,"",VLOOKUP($A321,'Annex 2 EHV charges'!$A:$O,10,FALSE)),"")</f>
        <v/>
      </c>
      <c r="H321" s="69" t="str">
        <f>IFERROR(IF(VLOOKUP($A321,'Annex 2 EHV charges'!$A:$O,11,FALSE)=0,"",VLOOKUP($A321,'Annex 2 EHV charges'!$A:$O,11,FALSE)),"")</f>
        <v/>
      </c>
    </row>
    <row r="322" spans="1:8" x14ac:dyDescent="0.2">
      <c r="A322" s="65" t="str">
        <f t="array" ref="A322">IFERROR(INDEX('Annex 2 EHV charges'!$A$11:$A$11, MATCH(0, IF(ISBLANK('Annex 2 EHV charges'!$A$11:$A$11),1, COUNTIF(A$4:$A321, 'Annex 2 EHV charges'!$A$11:$A$11)), 0)),"")</f>
        <v/>
      </c>
      <c r="B322" s="65" t="str">
        <f>IF($A322="","",VLOOKUP($A322,'Annex 2 EHV charges'!$A:$O,2,0))</f>
        <v/>
      </c>
      <c r="C322" s="66" t="str">
        <f>IF($A322="","",VLOOKUP($A322,'Annex 2 EHV charges'!$A:$O,3,0))</f>
        <v/>
      </c>
      <c r="D322" s="65" t="str">
        <f>IF($A322="","",VLOOKUP($A322,'Annex 2 EHV charges'!$A:$O,7,0))</f>
        <v/>
      </c>
      <c r="E322" s="67" t="str">
        <f>IFERROR(IF(VLOOKUP($A322,'Annex 2 EHV charges'!$A:$O,8,FALSE)=0,"",VLOOKUP($A322,'Annex 2 EHV charges'!$A:$O,8,FALSE)),"")</f>
        <v/>
      </c>
      <c r="F322" s="68" t="str">
        <f>IFERROR(IF(VLOOKUP($A322,'Annex 2 EHV charges'!$A:$O,9,FALSE)=0,"",VLOOKUP($A322,'Annex 2 EHV charges'!$A:$O,9,FALSE)),"")</f>
        <v/>
      </c>
      <c r="G322" s="69" t="str">
        <f>IFERROR(IF(VLOOKUP($A322,'Annex 2 EHV charges'!$A:$O,10,FALSE)=0,"",VLOOKUP($A322,'Annex 2 EHV charges'!$A:$O,10,FALSE)),"")</f>
        <v/>
      </c>
      <c r="H322" s="69" t="str">
        <f>IFERROR(IF(VLOOKUP($A322,'Annex 2 EHV charges'!$A:$O,11,FALSE)=0,"",VLOOKUP($A322,'Annex 2 EHV charges'!$A:$O,11,FALSE)),"")</f>
        <v/>
      </c>
    </row>
    <row r="323" spans="1:8" x14ac:dyDescent="0.2">
      <c r="A323" s="65" t="str">
        <f t="array" ref="A323">IFERROR(INDEX('Annex 2 EHV charges'!$A$11:$A$11, MATCH(0, IF(ISBLANK('Annex 2 EHV charges'!$A$11:$A$11),1, COUNTIF(A$4:$A322, 'Annex 2 EHV charges'!$A$11:$A$11)), 0)),"")</f>
        <v/>
      </c>
      <c r="B323" s="65" t="str">
        <f>IF($A323="","",VLOOKUP($A323,'Annex 2 EHV charges'!$A:$O,2,0))</f>
        <v/>
      </c>
      <c r="C323" s="66" t="str">
        <f>IF($A323="","",VLOOKUP($A323,'Annex 2 EHV charges'!$A:$O,3,0))</f>
        <v/>
      </c>
      <c r="D323" s="65" t="str">
        <f>IF($A323="","",VLOOKUP($A323,'Annex 2 EHV charges'!$A:$O,7,0))</f>
        <v/>
      </c>
      <c r="E323" s="67" t="str">
        <f>IFERROR(IF(VLOOKUP($A323,'Annex 2 EHV charges'!$A:$O,8,FALSE)=0,"",VLOOKUP($A323,'Annex 2 EHV charges'!$A:$O,8,FALSE)),"")</f>
        <v/>
      </c>
      <c r="F323" s="68" t="str">
        <f>IFERROR(IF(VLOOKUP($A323,'Annex 2 EHV charges'!$A:$O,9,FALSE)=0,"",VLOOKUP($A323,'Annex 2 EHV charges'!$A:$O,9,FALSE)),"")</f>
        <v/>
      </c>
      <c r="G323" s="69" t="str">
        <f>IFERROR(IF(VLOOKUP($A323,'Annex 2 EHV charges'!$A:$O,10,FALSE)=0,"",VLOOKUP($A323,'Annex 2 EHV charges'!$A:$O,10,FALSE)),"")</f>
        <v/>
      </c>
      <c r="H323" s="69" t="str">
        <f>IFERROR(IF(VLOOKUP($A323,'Annex 2 EHV charges'!$A:$O,11,FALSE)=0,"",VLOOKUP($A323,'Annex 2 EHV charges'!$A:$O,11,FALSE)),"")</f>
        <v/>
      </c>
    </row>
    <row r="324" spans="1:8" x14ac:dyDescent="0.2">
      <c r="A324" s="65" t="str">
        <f t="array" ref="A324">IFERROR(INDEX('Annex 2 EHV charges'!$A$11:$A$11, MATCH(0, IF(ISBLANK('Annex 2 EHV charges'!$A$11:$A$11),1, COUNTIF(A$4:$A323, 'Annex 2 EHV charges'!$A$11:$A$11)), 0)),"")</f>
        <v/>
      </c>
      <c r="B324" s="65" t="str">
        <f>IF($A324="","",VLOOKUP($A324,'Annex 2 EHV charges'!$A:$O,2,0))</f>
        <v/>
      </c>
      <c r="C324" s="66" t="str">
        <f>IF($A324="","",VLOOKUP($A324,'Annex 2 EHV charges'!$A:$O,3,0))</f>
        <v/>
      </c>
      <c r="D324" s="65" t="str">
        <f>IF($A324="","",VLOOKUP($A324,'Annex 2 EHV charges'!$A:$O,7,0))</f>
        <v/>
      </c>
      <c r="E324" s="67" t="str">
        <f>IFERROR(IF(VLOOKUP($A324,'Annex 2 EHV charges'!$A:$O,8,FALSE)=0,"",VLOOKUP($A324,'Annex 2 EHV charges'!$A:$O,8,FALSE)),"")</f>
        <v/>
      </c>
      <c r="F324" s="68" t="str">
        <f>IFERROR(IF(VLOOKUP($A324,'Annex 2 EHV charges'!$A:$O,9,FALSE)=0,"",VLOOKUP($A324,'Annex 2 EHV charges'!$A:$O,9,FALSE)),"")</f>
        <v/>
      </c>
      <c r="G324" s="69" t="str">
        <f>IFERROR(IF(VLOOKUP($A324,'Annex 2 EHV charges'!$A:$O,10,FALSE)=0,"",VLOOKUP($A324,'Annex 2 EHV charges'!$A:$O,10,FALSE)),"")</f>
        <v/>
      </c>
      <c r="H324" s="69" t="str">
        <f>IFERROR(IF(VLOOKUP($A324,'Annex 2 EHV charges'!$A:$O,11,FALSE)=0,"",VLOOKUP($A324,'Annex 2 EHV charges'!$A:$O,11,FALSE)),"")</f>
        <v/>
      </c>
    </row>
    <row r="325" spans="1:8" x14ac:dyDescent="0.2">
      <c r="A325" s="65" t="str">
        <f t="array" ref="A325">IFERROR(INDEX('Annex 2 EHV charges'!$A$11:$A$11, MATCH(0, IF(ISBLANK('Annex 2 EHV charges'!$A$11:$A$11),1, COUNTIF(A$4:$A324, 'Annex 2 EHV charges'!$A$11:$A$11)), 0)),"")</f>
        <v/>
      </c>
      <c r="B325" s="65" t="str">
        <f>IF($A325="","",VLOOKUP($A325,'Annex 2 EHV charges'!$A:$O,2,0))</f>
        <v/>
      </c>
      <c r="C325" s="66" t="str">
        <f>IF($A325="","",VLOOKUP($A325,'Annex 2 EHV charges'!$A:$O,3,0))</f>
        <v/>
      </c>
      <c r="D325" s="65" t="str">
        <f>IF($A325="","",VLOOKUP($A325,'Annex 2 EHV charges'!$A:$O,7,0))</f>
        <v/>
      </c>
      <c r="E325" s="67" t="str">
        <f>IFERROR(IF(VLOOKUP($A325,'Annex 2 EHV charges'!$A:$O,8,FALSE)=0,"",VLOOKUP($A325,'Annex 2 EHV charges'!$A:$O,8,FALSE)),"")</f>
        <v/>
      </c>
      <c r="F325" s="68" t="str">
        <f>IFERROR(IF(VLOOKUP($A325,'Annex 2 EHV charges'!$A:$O,9,FALSE)=0,"",VLOOKUP($A325,'Annex 2 EHV charges'!$A:$O,9,FALSE)),"")</f>
        <v/>
      </c>
      <c r="G325" s="69" t="str">
        <f>IFERROR(IF(VLOOKUP($A325,'Annex 2 EHV charges'!$A:$O,10,FALSE)=0,"",VLOOKUP($A325,'Annex 2 EHV charges'!$A:$O,10,FALSE)),"")</f>
        <v/>
      </c>
      <c r="H325" s="69" t="str">
        <f>IFERROR(IF(VLOOKUP($A325,'Annex 2 EHV charges'!$A:$O,11,FALSE)=0,"",VLOOKUP($A325,'Annex 2 EHV charges'!$A:$O,11,FALSE)),"")</f>
        <v/>
      </c>
    </row>
    <row r="326" spans="1:8" x14ac:dyDescent="0.2">
      <c r="A326" s="65" t="str">
        <f t="array" ref="A326">IFERROR(INDEX('Annex 2 EHV charges'!$A$11:$A$11, MATCH(0, IF(ISBLANK('Annex 2 EHV charges'!$A$11:$A$11),1, COUNTIF(A$4:$A325, 'Annex 2 EHV charges'!$A$11:$A$11)), 0)),"")</f>
        <v/>
      </c>
      <c r="B326" s="65" t="str">
        <f>IF($A326="","",VLOOKUP($A326,'Annex 2 EHV charges'!$A:$O,2,0))</f>
        <v/>
      </c>
      <c r="C326" s="66" t="str">
        <f>IF($A326="","",VLOOKUP($A326,'Annex 2 EHV charges'!$A:$O,3,0))</f>
        <v/>
      </c>
      <c r="D326" s="65" t="str">
        <f>IF($A326="","",VLOOKUP($A326,'Annex 2 EHV charges'!$A:$O,7,0))</f>
        <v/>
      </c>
      <c r="E326" s="67" t="str">
        <f>IFERROR(IF(VLOOKUP($A326,'Annex 2 EHV charges'!$A:$O,8,FALSE)=0,"",VLOOKUP($A326,'Annex 2 EHV charges'!$A:$O,8,FALSE)),"")</f>
        <v/>
      </c>
      <c r="F326" s="68" t="str">
        <f>IFERROR(IF(VLOOKUP($A326,'Annex 2 EHV charges'!$A:$O,9,FALSE)=0,"",VLOOKUP($A326,'Annex 2 EHV charges'!$A:$O,9,FALSE)),"")</f>
        <v/>
      </c>
      <c r="G326" s="69" t="str">
        <f>IFERROR(IF(VLOOKUP($A326,'Annex 2 EHV charges'!$A:$O,10,FALSE)=0,"",VLOOKUP($A326,'Annex 2 EHV charges'!$A:$O,10,FALSE)),"")</f>
        <v/>
      </c>
      <c r="H326" s="69" t="str">
        <f>IFERROR(IF(VLOOKUP($A326,'Annex 2 EHV charges'!$A:$O,11,FALSE)=0,"",VLOOKUP($A326,'Annex 2 EHV charges'!$A:$O,11,FALSE)),"")</f>
        <v/>
      </c>
    </row>
    <row r="327" spans="1:8" x14ac:dyDescent="0.2">
      <c r="A327" s="65" t="str">
        <f t="array" ref="A327">IFERROR(INDEX('Annex 2 EHV charges'!$A$11:$A$11, MATCH(0, IF(ISBLANK('Annex 2 EHV charges'!$A$11:$A$11),1, COUNTIF(A$4:$A326, 'Annex 2 EHV charges'!$A$11:$A$11)), 0)),"")</f>
        <v/>
      </c>
      <c r="B327" s="65" t="str">
        <f>IF($A327="","",VLOOKUP($A327,'Annex 2 EHV charges'!$A:$O,2,0))</f>
        <v/>
      </c>
      <c r="C327" s="66" t="str">
        <f>IF($A327="","",VLOOKUP($A327,'Annex 2 EHV charges'!$A:$O,3,0))</f>
        <v/>
      </c>
      <c r="D327" s="65" t="str">
        <f>IF($A327="","",VLOOKUP($A327,'Annex 2 EHV charges'!$A:$O,7,0))</f>
        <v/>
      </c>
      <c r="E327" s="67" t="str">
        <f>IFERROR(IF(VLOOKUP($A327,'Annex 2 EHV charges'!$A:$O,8,FALSE)=0,"",VLOOKUP($A327,'Annex 2 EHV charges'!$A:$O,8,FALSE)),"")</f>
        <v/>
      </c>
      <c r="F327" s="68" t="str">
        <f>IFERROR(IF(VLOOKUP($A327,'Annex 2 EHV charges'!$A:$O,9,FALSE)=0,"",VLOOKUP($A327,'Annex 2 EHV charges'!$A:$O,9,FALSE)),"")</f>
        <v/>
      </c>
      <c r="G327" s="69" t="str">
        <f>IFERROR(IF(VLOOKUP($A327,'Annex 2 EHV charges'!$A:$O,10,FALSE)=0,"",VLOOKUP($A327,'Annex 2 EHV charges'!$A:$O,10,FALSE)),"")</f>
        <v/>
      </c>
      <c r="H327" s="69" t="str">
        <f>IFERROR(IF(VLOOKUP($A327,'Annex 2 EHV charges'!$A:$O,11,FALSE)=0,"",VLOOKUP($A327,'Annex 2 EHV charges'!$A:$O,11,FALSE)),"")</f>
        <v/>
      </c>
    </row>
    <row r="328" spans="1:8" x14ac:dyDescent="0.2">
      <c r="A328" s="65" t="str">
        <f t="array" ref="A328">IFERROR(INDEX('Annex 2 EHV charges'!$A$11:$A$11, MATCH(0, IF(ISBLANK('Annex 2 EHV charges'!$A$11:$A$11),1, COUNTIF(A$4:$A327, 'Annex 2 EHV charges'!$A$11:$A$11)), 0)),"")</f>
        <v/>
      </c>
      <c r="B328" s="65" t="str">
        <f>IF($A328="","",VLOOKUP($A328,'Annex 2 EHV charges'!$A:$O,2,0))</f>
        <v/>
      </c>
      <c r="C328" s="66" t="str">
        <f>IF($A328="","",VLOOKUP($A328,'Annex 2 EHV charges'!$A:$O,3,0))</f>
        <v/>
      </c>
      <c r="D328" s="65" t="str">
        <f>IF($A328="","",VLOOKUP($A328,'Annex 2 EHV charges'!$A:$O,7,0))</f>
        <v/>
      </c>
      <c r="E328" s="67" t="str">
        <f>IFERROR(IF(VLOOKUP($A328,'Annex 2 EHV charges'!$A:$O,8,FALSE)=0,"",VLOOKUP($A328,'Annex 2 EHV charges'!$A:$O,8,FALSE)),"")</f>
        <v/>
      </c>
      <c r="F328" s="68" t="str">
        <f>IFERROR(IF(VLOOKUP($A328,'Annex 2 EHV charges'!$A:$O,9,FALSE)=0,"",VLOOKUP($A328,'Annex 2 EHV charges'!$A:$O,9,FALSE)),"")</f>
        <v/>
      </c>
      <c r="G328" s="69" t="str">
        <f>IFERROR(IF(VLOOKUP($A328,'Annex 2 EHV charges'!$A:$O,10,FALSE)=0,"",VLOOKUP($A328,'Annex 2 EHV charges'!$A:$O,10,FALSE)),"")</f>
        <v/>
      </c>
      <c r="H328" s="69" t="str">
        <f>IFERROR(IF(VLOOKUP($A328,'Annex 2 EHV charges'!$A:$O,11,FALSE)=0,"",VLOOKUP($A328,'Annex 2 EHV charges'!$A:$O,11,FALSE)),"")</f>
        <v/>
      </c>
    </row>
    <row r="329" spans="1:8" x14ac:dyDescent="0.2">
      <c r="A329" s="65" t="str">
        <f t="array" ref="A329">IFERROR(INDEX('Annex 2 EHV charges'!$A$11:$A$11, MATCH(0, IF(ISBLANK('Annex 2 EHV charges'!$A$11:$A$11),1, COUNTIF(A$4:$A328, 'Annex 2 EHV charges'!$A$11:$A$11)), 0)),"")</f>
        <v/>
      </c>
      <c r="B329" s="65" t="str">
        <f>IF($A329="","",VLOOKUP($A329,'Annex 2 EHV charges'!$A:$O,2,0))</f>
        <v/>
      </c>
      <c r="C329" s="66" t="str">
        <f>IF($A329="","",VLOOKUP($A329,'Annex 2 EHV charges'!$A:$O,3,0))</f>
        <v/>
      </c>
      <c r="D329" s="65" t="str">
        <f>IF($A329="","",VLOOKUP($A329,'Annex 2 EHV charges'!$A:$O,7,0))</f>
        <v/>
      </c>
      <c r="E329" s="67" t="str">
        <f>IFERROR(IF(VLOOKUP($A329,'Annex 2 EHV charges'!$A:$O,8,FALSE)=0,"",VLOOKUP($A329,'Annex 2 EHV charges'!$A:$O,8,FALSE)),"")</f>
        <v/>
      </c>
      <c r="F329" s="68" t="str">
        <f>IFERROR(IF(VLOOKUP($A329,'Annex 2 EHV charges'!$A:$O,9,FALSE)=0,"",VLOOKUP($A329,'Annex 2 EHV charges'!$A:$O,9,FALSE)),"")</f>
        <v/>
      </c>
      <c r="G329" s="69" t="str">
        <f>IFERROR(IF(VLOOKUP($A329,'Annex 2 EHV charges'!$A:$O,10,FALSE)=0,"",VLOOKUP($A329,'Annex 2 EHV charges'!$A:$O,10,FALSE)),"")</f>
        <v/>
      </c>
      <c r="H329" s="69" t="str">
        <f>IFERROR(IF(VLOOKUP($A329,'Annex 2 EHV charges'!$A:$O,11,FALSE)=0,"",VLOOKUP($A329,'Annex 2 EHV charges'!$A:$O,11,FALSE)),"")</f>
        <v/>
      </c>
    </row>
    <row r="330" spans="1:8" x14ac:dyDescent="0.2">
      <c r="A330" s="65" t="str">
        <f t="array" ref="A330">IFERROR(INDEX('Annex 2 EHV charges'!$A$11:$A$11, MATCH(0, IF(ISBLANK('Annex 2 EHV charges'!$A$11:$A$11),1, COUNTIF(A$4:$A329, 'Annex 2 EHV charges'!$A$11:$A$11)), 0)),"")</f>
        <v/>
      </c>
      <c r="B330" s="65" t="str">
        <f>IF($A330="","",VLOOKUP($A330,'Annex 2 EHV charges'!$A:$O,2,0))</f>
        <v/>
      </c>
      <c r="C330" s="66" t="str">
        <f>IF($A330="","",VLOOKUP($A330,'Annex 2 EHV charges'!$A:$O,3,0))</f>
        <v/>
      </c>
      <c r="D330" s="65" t="str">
        <f>IF($A330="","",VLOOKUP($A330,'Annex 2 EHV charges'!$A:$O,7,0))</f>
        <v/>
      </c>
      <c r="E330" s="67" t="str">
        <f>IFERROR(IF(VLOOKUP($A330,'Annex 2 EHV charges'!$A:$O,8,FALSE)=0,"",VLOOKUP($A330,'Annex 2 EHV charges'!$A:$O,8,FALSE)),"")</f>
        <v/>
      </c>
      <c r="F330" s="68" t="str">
        <f>IFERROR(IF(VLOOKUP($A330,'Annex 2 EHV charges'!$A:$O,9,FALSE)=0,"",VLOOKUP($A330,'Annex 2 EHV charges'!$A:$O,9,FALSE)),"")</f>
        <v/>
      </c>
      <c r="G330" s="69" t="str">
        <f>IFERROR(IF(VLOOKUP($A330,'Annex 2 EHV charges'!$A:$O,10,FALSE)=0,"",VLOOKUP($A330,'Annex 2 EHV charges'!$A:$O,10,FALSE)),"")</f>
        <v/>
      </c>
      <c r="H330" s="69" t="str">
        <f>IFERROR(IF(VLOOKUP($A330,'Annex 2 EHV charges'!$A:$O,11,FALSE)=0,"",VLOOKUP($A330,'Annex 2 EHV charges'!$A:$O,11,FALSE)),"")</f>
        <v/>
      </c>
    </row>
    <row r="331" spans="1:8" x14ac:dyDescent="0.2">
      <c r="A331" s="65" t="str">
        <f t="array" ref="A331">IFERROR(INDEX('Annex 2 EHV charges'!$A$11:$A$11, MATCH(0, IF(ISBLANK('Annex 2 EHV charges'!$A$11:$A$11),1, COUNTIF(A$4:$A330, 'Annex 2 EHV charges'!$A$11:$A$11)), 0)),"")</f>
        <v/>
      </c>
      <c r="B331" s="65" t="str">
        <f>IF($A331="","",VLOOKUP($A331,'Annex 2 EHV charges'!$A:$O,2,0))</f>
        <v/>
      </c>
      <c r="C331" s="66" t="str">
        <f>IF($A331="","",VLOOKUP($A331,'Annex 2 EHV charges'!$A:$O,3,0))</f>
        <v/>
      </c>
      <c r="D331" s="65" t="str">
        <f>IF($A331="","",VLOOKUP($A331,'Annex 2 EHV charges'!$A:$O,7,0))</f>
        <v/>
      </c>
      <c r="E331" s="67" t="str">
        <f>IFERROR(IF(VLOOKUP($A331,'Annex 2 EHV charges'!$A:$O,8,FALSE)=0,"",VLOOKUP($A331,'Annex 2 EHV charges'!$A:$O,8,FALSE)),"")</f>
        <v/>
      </c>
      <c r="F331" s="68" t="str">
        <f>IFERROR(IF(VLOOKUP($A331,'Annex 2 EHV charges'!$A:$O,9,FALSE)=0,"",VLOOKUP($A331,'Annex 2 EHV charges'!$A:$O,9,FALSE)),"")</f>
        <v/>
      </c>
      <c r="G331" s="69" t="str">
        <f>IFERROR(IF(VLOOKUP($A331,'Annex 2 EHV charges'!$A:$O,10,FALSE)=0,"",VLOOKUP($A331,'Annex 2 EHV charges'!$A:$O,10,FALSE)),"")</f>
        <v/>
      </c>
      <c r="H331" s="69" t="str">
        <f>IFERROR(IF(VLOOKUP($A331,'Annex 2 EHV charges'!$A:$O,11,FALSE)=0,"",VLOOKUP($A331,'Annex 2 EHV charges'!$A:$O,11,FALSE)),"")</f>
        <v/>
      </c>
    </row>
    <row r="332" spans="1:8" x14ac:dyDescent="0.2">
      <c r="A332" s="65" t="str">
        <f t="array" ref="A332">IFERROR(INDEX('Annex 2 EHV charges'!$A$11:$A$11, MATCH(0, IF(ISBLANK('Annex 2 EHV charges'!$A$11:$A$11),1, COUNTIF(A$4:$A331, 'Annex 2 EHV charges'!$A$11:$A$11)), 0)),"")</f>
        <v/>
      </c>
      <c r="B332" s="65" t="str">
        <f>IF($A332="","",VLOOKUP($A332,'Annex 2 EHV charges'!$A:$O,2,0))</f>
        <v/>
      </c>
      <c r="C332" s="66" t="str">
        <f>IF($A332="","",VLOOKUP($A332,'Annex 2 EHV charges'!$A:$O,3,0))</f>
        <v/>
      </c>
      <c r="D332" s="65" t="str">
        <f>IF($A332="","",VLOOKUP($A332,'Annex 2 EHV charges'!$A:$O,7,0))</f>
        <v/>
      </c>
      <c r="E332" s="67" t="str">
        <f>IFERROR(IF(VLOOKUP($A332,'Annex 2 EHV charges'!$A:$O,8,FALSE)=0,"",VLOOKUP($A332,'Annex 2 EHV charges'!$A:$O,8,FALSE)),"")</f>
        <v/>
      </c>
      <c r="F332" s="68" t="str">
        <f>IFERROR(IF(VLOOKUP($A332,'Annex 2 EHV charges'!$A:$O,9,FALSE)=0,"",VLOOKUP($A332,'Annex 2 EHV charges'!$A:$O,9,FALSE)),"")</f>
        <v/>
      </c>
      <c r="G332" s="69" t="str">
        <f>IFERROR(IF(VLOOKUP($A332,'Annex 2 EHV charges'!$A:$O,10,FALSE)=0,"",VLOOKUP($A332,'Annex 2 EHV charges'!$A:$O,10,FALSE)),"")</f>
        <v/>
      </c>
      <c r="H332" s="69" t="str">
        <f>IFERROR(IF(VLOOKUP($A332,'Annex 2 EHV charges'!$A:$O,11,FALSE)=0,"",VLOOKUP($A332,'Annex 2 EHV charges'!$A:$O,11,FALSE)),"")</f>
        <v/>
      </c>
    </row>
    <row r="333" spans="1:8" x14ac:dyDescent="0.2">
      <c r="A333" s="65" t="str">
        <f t="array" ref="A333">IFERROR(INDEX('Annex 2 EHV charges'!$A$11:$A$11, MATCH(0, IF(ISBLANK('Annex 2 EHV charges'!$A$11:$A$11),1, COUNTIF(A$4:$A332, 'Annex 2 EHV charges'!$A$11:$A$11)), 0)),"")</f>
        <v/>
      </c>
      <c r="B333" s="65" t="str">
        <f>IF($A333="","",VLOOKUP($A333,'Annex 2 EHV charges'!$A:$O,2,0))</f>
        <v/>
      </c>
      <c r="C333" s="66" t="str">
        <f>IF($A333="","",VLOOKUP($A333,'Annex 2 EHV charges'!$A:$O,3,0))</f>
        <v/>
      </c>
      <c r="D333" s="65" t="str">
        <f>IF($A333="","",VLOOKUP($A333,'Annex 2 EHV charges'!$A:$O,7,0))</f>
        <v/>
      </c>
      <c r="E333" s="67" t="str">
        <f>IFERROR(IF(VLOOKUP($A333,'Annex 2 EHV charges'!$A:$O,8,FALSE)=0,"",VLOOKUP($A333,'Annex 2 EHV charges'!$A:$O,8,FALSE)),"")</f>
        <v/>
      </c>
      <c r="F333" s="68" t="str">
        <f>IFERROR(IF(VLOOKUP($A333,'Annex 2 EHV charges'!$A:$O,9,FALSE)=0,"",VLOOKUP($A333,'Annex 2 EHV charges'!$A:$O,9,FALSE)),"")</f>
        <v/>
      </c>
      <c r="G333" s="69" t="str">
        <f>IFERROR(IF(VLOOKUP($A333,'Annex 2 EHV charges'!$A:$O,10,FALSE)=0,"",VLOOKUP($A333,'Annex 2 EHV charges'!$A:$O,10,FALSE)),"")</f>
        <v/>
      </c>
      <c r="H333" s="69" t="str">
        <f>IFERROR(IF(VLOOKUP($A333,'Annex 2 EHV charges'!$A:$O,11,FALSE)=0,"",VLOOKUP($A333,'Annex 2 EHV charges'!$A:$O,11,FALSE)),"")</f>
        <v/>
      </c>
    </row>
    <row r="334" spans="1:8" x14ac:dyDescent="0.2">
      <c r="A334" s="65" t="str">
        <f t="array" ref="A334">IFERROR(INDEX('Annex 2 EHV charges'!$A$11:$A$11, MATCH(0, IF(ISBLANK('Annex 2 EHV charges'!$A$11:$A$11),1, COUNTIF(A$4:$A333, 'Annex 2 EHV charges'!$A$11:$A$11)), 0)),"")</f>
        <v/>
      </c>
      <c r="B334" s="65" t="str">
        <f>IF($A334="","",VLOOKUP($A334,'Annex 2 EHV charges'!$A:$O,2,0))</f>
        <v/>
      </c>
      <c r="C334" s="66" t="str">
        <f>IF($A334="","",VLOOKUP($A334,'Annex 2 EHV charges'!$A:$O,3,0))</f>
        <v/>
      </c>
      <c r="D334" s="65" t="str">
        <f>IF($A334="","",VLOOKUP($A334,'Annex 2 EHV charges'!$A:$O,7,0))</f>
        <v/>
      </c>
      <c r="E334" s="67" t="str">
        <f>IFERROR(IF(VLOOKUP($A334,'Annex 2 EHV charges'!$A:$O,8,FALSE)=0,"",VLOOKUP($A334,'Annex 2 EHV charges'!$A:$O,8,FALSE)),"")</f>
        <v/>
      </c>
      <c r="F334" s="68" t="str">
        <f>IFERROR(IF(VLOOKUP($A334,'Annex 2 EHV charges'!$A:$O,9,FALSE)=0,"",VLOOKUP($A334,'Annex 2 EHV charges'!$A:$O,9,FALSE)),"")</f>
        <v/>
      </c>
      <c r="G334" s="69" t="str">
        <f>IFERROR(IF(VLOOKUP($A334,'Annex 2 EHV charges'!$A:$O,10,FALSE)=0,"",VLOOKUP($A334,'Annex 2 EHV charges'!$A:$O,10,FALSE)),"")</f>
        <v/>
      </c>
      <c r="H334" s="69" t="str">
        <f>IFERROR(IF(VLOOKUP($A334,'Annex 2 EHV charges'!$A:$O,11,FALSE)=0,"",VLOOKUP($A334,'Annex 2 EHV charges'!$A:$O,11,FALSE)),"")</f>
        <v/>
      </c>
    </row>
    <row r="335" spans="1:8" x14ac:dyDescent="0.2">
      <c r="A335" s="65" t="str">
        <f t="array" ref="A335">IFERROR(INDEX('Annex 2 EHV charges'!$A$11:$A$11, MATCH(0, IF(ISBLANK('Annex 2 EHV charges'!$A$11:$A$11),1, COUNTIF(A$4:$A334, 'Annex 2 EHV charges'!$A$11:$A$11)), 0)),"")</f>
        <v/>
      </c>
      <c r="B335" s="65" t="str">
        <f>IF($A335="","",VLOOKUP($A335,'Annex 2 EHV charges'!$A:$O,2,0))</f>
        <v/>
      </c>
      <c r="C335" s="66" t="str">
        <f>IF($A335="","",VLOOKUP($A335,'Annex 2 EHV charges'!$A:$O,3,0))</f>
        <v/>
      </c>
      <c r="D335" s="65" t="str">
        <f>IF($A335="","",VLOOKUP($A335,'Annex 2 EHV charges'!$A:$O,7,0))</f>
        <v/>
      </c>
      <c r="E335" s="67" t="str">
        <f>IFERROR(IF(VLOOKUP($A335,'Annex 2 EHV charges'!$A:$O,8,FALSE)=0,"",VLOOKUP($A335,'Annex 2 EHV charges'!$A:$O,8,FALSE)),"")</f>
        <v/>
      </c>
      <c r="F335" s="68" t="str">
        <f>IFERROR(IF(VLOOKUP($A335,'Annex 2 EHV charges'!$A:$O,9,FALSE)=0,"",VLOOKUP($A335,'Annex 2 EHV charges'!$A:$O,9,FALSE)),"")</f>
        <v/>
      </c>
      <c r="G335" s="69" t="str">
        <f>IFERROR(IF(VLOOKUP($A335,'Annex 2 EHV charges'!$A:$O,10,FALSE)=0,"",VLOOKUP($A335,'Annex 2 EHV charges'!$A:$O,10,FALSE)),"")</f>
        <v/>
      </c>
      <c r="H335" s="69" t="str">
        <f>IFERROR(IF(VLOOKUP($A335,'Annex 2 EHV charges'!$A:$O,11,FALSE)=0,"",VLOOKUP($A335,'Annex 2 EHV charges'!$A:$O,11,FALSE)),"")</f>
        <v/>
      </c>
    </row>
    <row r="336" spans="1:8" x14ac:dyDescent="0.2">
      <c r="A336" s="65" t="str">
        <f t="array" ref="A336">IFERROR(INDEX('Annex 2 EHV charges'!$A$11:$A$11, MATCH(0, IF(ISBLANK('Annex 2 EHV charges'!$A$11:$A$11),1, COUNTIF(A$4:$A335, 'Annex 2 EHV charges'!$A$11:$A$11)), 0)),"")</f>
        <v/>
      </c>
      <c r="B336" s="65" t="str">
        <f>IF($A336="","",VLOOKUP($A336,'Annex 2 EHV charges'!$A:$O,2,0))</f>
        <v/>
      </c>
      <c r="C336" s="66" t="str">
        <f>IF($A336="","",VLOOKUP($A336,'Annex 2 EHV charges'!$A:$O,3,0))</f>
        <v/>
      </c>
      <c r="D336" s="65" t="str">
        <f>IF($A336="","",VLOOKUP($A336,'Annex 2 EHV charges'!$A:$O,7,0))</f>
        <v/>
      </c>
      <c r="E336" s="67" t="str">
        <f>IFERROR(IF(VLOOKUP($A336,'Annex 2 EHV charges'!$A:$O,8,FALSE)=0,"",VLOOKUP($A336,'Annex 2 EHV charges'!$A:$O,8,FALSE)),"")</f>
        <v/>
      </c>
      <c r="F336" s="68" t="str">
        <f>IFERROR(IF(VLOOKUP($A336,'Annex 2 EHV charges'!$A:$O,9,FALSE)=0,"",VLOOKUP($A336,'Annex 2 EHV charges'!$A:$O,9,FALSE)),"")</f>
        <v/>
      </c>
      <c r="G336" s="69" t="str">
        <f>IFERROR(IF(VLOOKUP($A336,'Annex 2 EHV charges'!$A:$O,10,FALSE)=0,"",VLOOKUP($A336,'Annex 2 EHV charges'!$A:$O,10,FALSE)),"")</f>
        <v/>
      </c>
      <c r="H336" s="69" t="str">
        <f>IFERROR(IF(VLOOKUP($A336,'Annex 2 EHV charges'!$A:$O,11,FALSE)=0,"",VLOOKUP($A336,'Annex 2 EHV charges'!$A:$O,11,FALSE)),"")</f>
        <v/>
      </c>
    </row>
    <row r="337" spans="1:8" x14ac:dyDescent="0.2">
      <c r="A337" s="65" t="str">
        <f t="array" ref="A337">IFERROR(INDEX('Annex 2 EHV charges'!$A$11:$A$11, MATCH(0, IF(ISBLANK('Annex 2 EHV charges'!$A$11:$A$11),1, COUNTIF(A$4:$A336, 'Annex 2 EHV charges'!$A$11:$A$11)), 0)),"")</f>
        <v/>
      </c>
      <c r="B337" s="65" t="str">
        <f>IF($A337="","",VLOOKUP($A337,'Annex 2 EHV charges'!$A:$O,2,0))</f>
        <v/>
      </c>
      <c r="C337" s="66" t="str">
        <f>IF($A337="","",VLOOKUP($A337,'Annex 2 EHV charges'!$A:$O,3,0))</f>
        <v/>
      </c>
      <c r="D337" s="65" t="str">
        <f>IF($A337="","",VLOOKUP($A337,'Annex 2 EHV charges'!$A:$O,7,0))</f>
        <v/>
      </c>
      <c r="E337" s="67" t="str">
        <f>IFERROR(IF(VLOOKUP($A337,'Annex 2 EHV charges'!$A:$O,8,FALSE)=0,"",VLOOKUP($A337,'Annex 2 EHV charges'!$A:$O,8,FALSE)),"")</f>
        <v/>
      </c>
      <c r="F337" s="68" t="str">
        <f>IFERROR(IF(VLOOKUP($A337,'Annex 2 EHV charges'!$A:$O,9,FALSE)=0,"",VLOOKUP($A337,'Annex 2 EHV charges'!$A:$O,9,FALSE)),"")</f>
        <v/>
      </c>
      <c r="G337" s="69" t="str">
        <f>IFERROR(IF(VLOOKUP($A337,'Annex 2 EHV charges'!$A:$O,10,FALSE)=0,"",VLOOKUP($A337,'Annex 2 EHV charges'!$A:$O,10,FALSE)),"")</f>
        <v/>
      </c>
      <c r="H337" s="69" t="str">
        <f>IFERROR(IF(VLOOKUP($A337,'Annex 2 EHV charges'!$A:$O,11,FALSE)=0,"",VLOOKUP($A337,'Annex 2 EHV charges'!$A:$O,11,FALSE)),"")</f>
        <v/>
      </c>
    </row>
    <row r="338" spans="1:8" x14ac:dyDescent="0.2">
      <c r="A338" s="65" t="str">
        <f t="array" ref="A338">IFERROR(INDEX('Annex 2 EHV charges'!$A$11:$A$11, MATCH(0, IF(ISBLANK('Annex 2 EHV charges'!$A$11:$A$11),1, COUNTIF(A$4:$A337, 'Annex 2 EHV charges'!$A$11:$A$11)), 0)),"")</f>
        <v/>
      </c>
      <c r="B338" s="65" t="str">
        <f>IF($A338="","",VLOOKUP($A338,'Annex 2 EHV charges'!$A:$O,2,0))</f>
        <v/>
      </c>
      <c r="C338" s="66" t="str">
        <f>IF($A338="","",VLOOKUP($A338,'Annex 2 EHV charges'!$A:$O,3,0))</f>
        <v/>
      </c>
      <c r="D338" s="65" t="str">
        <f>IF($A338="","",VLOOKUP($A338,'Annex 2 EHV charges'!$A:$O,7,0))</f>
        <v/>
      </c>
      <c r="E338" s="67" t="str">
        <f>IFERROR(IF(VLOOKUP($A338,'Annex 2 EHV charges'!$A:$O,8,FALSE)=0,"",VLOOKUP($A338,'Annex 2 EHV charges'!$A:$O,8,FALSE)),"")</f>
        <v/>
      </c>
      <c r="F338" s="68" t="str">
        <f>IFERROR(IF(VLOOKUP($A338,'Annex 2 EHV charges'!$A:$O,9,FALSE)=0,"",VLOOKUP($A338,'Annex 2 EHV charges'!$A:$O,9,FALSE)),"")</f>
        <v/>
      </c>
      <c r="G338" s="69" t="str">
        <f>IFERROR(IF(VLOOKUP($A338,'Annex 2 EHV charges'!$A:$O,10,FALSE)=0,"",VLOOKUP($A338,'Annex 2 EHV charges'!$A:$O,10,FALSE)),"")</f>
        <v/>
      </c>
      <c r="H338" s="69" t="str">
        <f>IFERROR(IF(VLOOKUP($A338,'Annex 2 EHV charges'!$A:$O,11,FALSE)=0,"",VLOOKUP($A338,'Annex 2 EHV charges'!$A:$O,11,FALSE)),"")</f>
        <v/>
      </c>
    </row>
    <row r="339" spans="1:8" x14ac:dyDescent="0.2">
      <c r="A339" s="65" t="str">
        <f t="array" ref="A339">IFERROR(INDEX('Annex 2 EHV charges'!$A$11:$A$11, MATCH(0, IF(ISBLANK('Annex 2 EHV charges'!$A$11:$A$11),1, COUNTIF(A$4:$A338, 'Annex 2 EHV charges'!$A$11:$A$11)), 0)),"")</f>
        <v/>
      </c>
      <c r="B339" s="65" t="str">
        <f>IF($A339="","",VLOOKUP($A339,'Annex 2 EHV charges'!$A:$O,2,0))</f>
        <v/>
      </c>
      <c r="C339" s="66" t="str">
        <f>IF($A339="","",VLOOKUP($A339,'Annex 2 EHV charges'!$A:$O,3,0))</f>
        <v/>
      </c>
      <c r="D339" s="65" t="str">
        <f>IF($A339="","",VLOOKUP($A339,'Annex 2 EHV charges'!$A:$O,7,0))</f>
        <v/>
      </c>
      <c r="E339" s="67" t="str">
        <f>IFERROR(IF(VLOOKUP($A339,'Annex 2 EHV charges'!$A:$O,8,FALSE)=0,"",VLOOKUP($A339,'Annex 2 EHV charges'!$A:$O,8,FALSE)),"")</f>
        <v/>
      </c>
      <c r="F339" s="68" t="str">
        <f>IFERROR(IF(VLOOKUP($A339,'Annex 2 EHV charges'!$A:$O,9,FALSE)=0,"",VLOOKUP($A339,'Annex 2 EHV charges'!$A:$O,9,FALSE)),"")</f>
        <v/>
      </c>
      <c r="G339" s="69" t="str">
        <f>IFERROR(IF(VLOOKUP($A339,'Annex 2 EHV charges'!$A:$O,10,FALSE)=0,"",VLOOKUP($A339,'Annex 2 EHV charges'!$A:$O,10,FALSE)),"")</f>
        <v/>
      </c>
      <c r="H339" s="69" t="str">
        <f>IFERROR(IF(VLOOKUP($A339,'Annex 2 EHV charges'!$A:$O,11,FALSE)=0,"",VLOOKUP($A339,'Annex 2 EHV charges'!$A:$O,11,FALSE)),"")</f>
        <v/>
      </c>
    </row>
    <row r="340" spans="1:8" x14ac:dyDescent="0.2">
      <c r="A340" s="65" t="str">
        <f t="array" ref="A340">IFERROR(INDEX('Annex 2 EHV charges'!$A$11:$A$11, MATCH(0, IF(ISBLANK('Annex 2 EHV charges'!$A$11:$A$11),1, COUNTIF(A$4:$A339, 'Annex 2 EHV charges'!$A$11:$A$11)), 0)),"")</f>
        <v/>
      </c>
      <c r="B340" s="65" t="str">
        <f>IF($A340="","",VLOOKUP($A340,'Annex 2 EHV charges'!$A:$O,2,0))</f>
        <v/>
      </c>
      <c r="C340" s="66" t="str">
        <f>IF($A340="","",VLOOKUP($A340,'Annex 2 EHV charges'!$A:$O,3,0))</f>
        <v/>
      </c>
      <c r="D340" s="65" t="str">
        <f>IF($A340="","",VLOOKUP($A340,'Annex 2 EHV charges'!$A:$O,7,0))</f>
        <v/>
      </c>
      <c r="E340" s="67" t="str">
        <f>IFERROR(IF(VLOOKUP($A340,'Annex 2 EHV charges'!$A:$O,8,FALSE)=0,"",VLOOKUP($A340,'Annex 2 EHV charges'!$A:$O,8,FALSE)),"")</f>
        <v/>
      </c>
      <c r="F340" s="68" t="str">
        <f>IFERROR(IF(VLOOKUP($A340,'Annex 2 EHV charges'!$A:$O,9,FALSE)=0,"",VLOOKUP($A340,'Annex 2 EHV charges'!$A:$O,9,FALSE)),"")</f>
        <v/>
      </c>
      <c r="G340" s="69" t="str">
        <f>IFERROR(IF(VLOOKUP($A340,'Annex 2 EHV charges'!$A:$O,10,FALSE)=0,"",VLOOKUP($A340,'Annex 2 EHV charges'!$A:$O,10,FALSE)),"")</f>
        <v/>
      </c>
      <c r="H340" s="69" t="str">
        <f>IFERROR(IF(VLOOKUP($A340,'Annex 2 EHV charges'!$A:$O,11,FALSE)=0,"",VLOOKUP($A340,'Annex 2 EHV charges'!$A:$O,11,FALSE)),"")</f>
        <v/>
      </c>
    </row>
    <row r="341" spans="1:8" x14ac:dyDescent="0.2">
      <c r="A341" s="65" t="str">
        <f t="array" ref="A341">IFERROR(INDEX('Annex 2 EHV charges'!$A$11:$A$11, MATCH(0, IF(ISBLANK('Annex 2 EHV charges'!$A$11:$A$11),1, COUNTIF(A$4:$A340, 'Annex 2 EHV charges'!$A$11:$A$11)), 0)),"")</f>
        <v/>
      </c>
      <c r="B341" s="65" t="str">
        <f>IF($A341="","",VLOOKUP($A341,'Annex 2 EHV charges'!$A:$O,2,0))</f>
        <v/>
      </c>
      <c r="C341" s="66" t="str">
        <f>IF($A341="","",VLOOKUP($A341,'Annex 2 EHV charges'!$A:$O,3,0))</f>
        <v/>
      </c>
      <c r="D341" s="65" t="str">
        <f>IF($A341="","",VLOOKUP($A341,'Annex 2 EHV charges'!$A:$O,7,0))</f>
        <v/>
      </c>
      <c r="E341" s="67" t="str">
        <f>IFERROR(IF(VLOOKUP($A341,'Annex 2 EHV charges'!$A:$O,8,FALSE)=0,"",VLOOKUP($A341,'Annex 2 EHV charges'!$A:$O,8,FALSE)),"")</f>
        <v/>
      </c>
      <c r="F341" s="68" t="str">
        <f>IFERROR(IF(VLOOKUP($A341,'Annex 2 EHV charges'!$A:$O,9,FALSE)=0,"",VLOOKUP($A341,'Annex 2 EHV charges'!$A:$O,9,FALSE)),"")</f>
        <v/>
      </c>
      <c r="G341" s="69" t="str">
        <f>IFERROR(IF(VLOOKUP($A341,'Annex 2 EHV charges'!$A:$O,10,FALSE)=0,"",VLOOKUP($A341,'Annex 2 EHV charges'!$A:$O,10,FALSE)),"")</f>
        <v/>
      </c>
      <c r="H341" s="69" t="str">
        <f>IFERROR(IF(VLOOKUP($A341,'Annex 2 EHV charges'!$A:$O,11,FALSE)=0,"",VLOOKUP($A341,'Annex 2 EHV charges'!$A:$O,11,FALSE)),"")</f>
        <v/>
      </c>
    </row>
    <row r="342" spans="1:8" x14ac:dyDescent="0.2">
      <c r="A342" s="65" t="str">
        <f t="array" ref="A342">IFERROR(INDEX('Annex 2 EHV charges'!$A$11:$A$11, MATCH(0, IF(ISBLANK('Annex 2 EHV charges'!$A$11:$A$11),1, COUNTIF(A$4:$A341, 'Annex 2 EHV charges'!$A$11:$A$11)), 0)),"")</f>
        <v/>
      </c>
      <c r="B342" s="65" t="str">
        <f>IF($A342="","",VLOOKUP($A342,'Annex 2 EHV charges'!$A:$O,2,0))</f>
        <v/>
      </c>
      <c r="C342" s="66" t="str">
        <f>IF($A342="","",VLOOKUP($A342,'Annex 2 EHV charges'!$A:$O,3,0))</f>
        <v/>
      </c>
      <c r="D342" s="65" t="str">
        <f>IF($A342="","",VLOOKUP($A342,'Annex 2 EHV charges'!$A:$O,7,0))</f>
        <v/>
      </c>
      <c r="E342" s="67" t="str">
        <f>IFERROR(IF(VLOOKUP($A342,'Annex 2 EHV charges'!$A:$O,8,FALSE)=0,"",VLOOKUP($A342,'Annex 2 EHV charges'!$A:$O,8,FALSE)),"")</f>
        <v/>
      </c>
      <c r="F342" s="68" t="str">
        <f>IFERROR(IF(VLOOKUP($A342,'Annex 2 EHV charges'!$A:$O,9,FALSE)=0,"",VLOOKUP($A342,'Annex 2 EHV charges'!$A:$O,9,FALSE)),"")</f>
        <v/>
      </c>
      <c r="G342" s="69" t="str">
        <f>IFERROR(IF(VLOOKUP($A342,'Annex 2 EHV charges'!$A:$O,10,FALSE)=0,"",VLOOKUP($A342,'Annex 2 EHV charges'!$A:$O,10,FALSE)),"")</f>
        <v/>
      </c>
      <c r="H342" s="69" t="str">
        <f>IFERROR(IF(VLOOKUP($A342,'Annex 2 EHV charges'!$A:$O,11,FALSE)=0,"",VLOOKUP($A342,'Annex 2 EHV charges'!$A:$O,11,FALSE)),"")</f>
        <v/>
      </c>
    </row>
    <row r="343" spans="1:8" x14ac:dyDescent="0.2">
      <c r="A343" s="65" t="str">
        <f t="array" ref="A343">IFERROR(INDEX('Annex 2 EHV charges'!$A$11:$A$11, MATCH(0, IF(ISBLANK('Annex 2 EHV charges'!$A$11:$A$11),1, COUNTIF(A$4:$A342, 'Annex 2 EHV charges'!$A$11:$A$11)), 0)),"")</f>
        <v/>
      </c>
      <c r="B343" s="65" t="str">
        <f>IF($A343="","",VLOOKUP($A343,'Annex 2 EHV charges'!$A:$O,2,0))</f>
        <v/>
      </c>
      <c r="C343" s="66" t="str">
        <f>IF($A343="","",VLOOKUP($A343,'Annex 2 EHV charges'!$A:$O,3,0))</f>
        <v/>
      </c>
      <c r="D343" s="65" t="str">
        <f>IF($A343="","",VLOOKUP($A343,'Annex 2 EHV charges'!$A:$O,7,0))</f>
        <v/>
      </c>
      <c r="E343" s="67" t="str">
        <f>IFERROR(IF(VLOOKUP($A343,'Annex 2 EHV charges'!$A:$O,8,FALSE)=0,"",VLOOKUP($A343,'Annex 2 EHV charges'!$A:$O,8,FALSE)),"")</f>
        <v/>
      </c>
      <c r="F343" s="68" t="str">
        <f>IFERROR(IF(VLOOKUP($A343,'Annex 2 EHV charges'!$A:$O,9,FALSE)=0,"",VLOOKUP($A343,'Annex 2 EHV charges'!$A:$O,9,FALSE)),"")</f>
        <v/>
      </c>
      <c r="G343" s="69" t="str">
        <f>IFERROR(IF(VLOOKUP($A343,'Annex 2 EHV charges'!$A:$O,10,FALSE)=0,"",VLOOKUP($A343,'Annex 2 EHV charges'!$A:$O,10,FALSE)),"")</f>
        <v/>
      </c>
      <c r="H343" s="69" t="str">
        <f>IFERROR(IF(VLOOKUP($A343,'Annex 2 EHV charges'!$A:$O,11,FALSE)=0,"",VLOOKUP($A343,'Annex 2 EHV charges'!$A:$O,11,FALSE)),"")</f>
        <v/>
      </c>
    </row>
    <row r="344" spans="1:8" x14ac:dyDescent="0.2">
      <c r="A344" s="65" t="str">
        <f t="array" ref="A344">IFERROR(INDEX('Annex 2 EHV charges'!$A$11:$A$11, MATCH(0, IF(ISBLANK('Annex 2 EHV charges'!$A$11:$A$11),1, COUNTIF(A$4:$A343, 'Annex 2 EHV charges'!$A$11:$A$11)), 0)),"")</f>
        <v/>
      </c>
      <c r="B344" s="65" t="str">
        <f>IF($A344="","",VLOOKUP($A344,'Annex 2 EHV charges'!$A:$O,2,0))</f>
        <v/>
      </c>
      <c r="C344" s="66" t="str">
        <f>IF($A344="","",VLOOKUP($A344,'Annex 2 EHV charges'!$A:$O,3,0))</f>
        <v/>
      </c>
      <c r="D344" s="65" t="str">
        <f>IF($A344="","",VLOOKUP($A344,'Annex 2 EHV charges'!$A:$O,7,0))</f>
        <v/>
      </c>
      <c r="E344" s="67" t="str">
        <f>IFERROR(IF(VLOOKUP($A344,'Annex 2 EHV charges'!$A:$O,8,FALSE)=0,"",VLOOKUP($A344,'Annex 2 EHV charges'!$A:$O,8,FALSE)),"")</f>
        <v/>
      </c>
      <c r="F344" s="68" t="str">
        <f>IFERROR(IF(VLOOKUP($A344,'Annex 2 EHV charges'!$A:$O,9,FALSE)=0,"",VLOOKUP($A344,'Annex 2 EHV charges'!$A:$O,9,FALSE)),"")</f>
        <v/>
      </c>
      <c r="G344" s="69" t="str">
        <f>IFERROR(IF(VLOOKUP($A344,'Annex 2 EHV charges'!$A:$O,10,FALSE)=0,"",VLOOKUP($A344,'Annex 2 EHV charges'!$A:$O,10,FALSE)),"")</f>
        <v/>
      </c>
      <c r="H344" s="69" t="str">
        <f>IFERROR(IF(VLOOKUP($A344,'Annex 2 EHV charges'!$A:$O,11,FALSE)=0,"",VLOOKUP($A344,'Annex 2 EHV charges'!$A:$O,11,FALSE)),"")</f>
        <v/>
      </c>
    </row>
    <row r="345" spans="1:8" x14ac:dyDescent="0.2">
      <c r="A345" s="65" t="str">
        <f t="array" ref="A345">IFERROR(INDEX('Annex 2 EHV charges'!$A$11:$A$11, MATCH(0, IF(ISBLANK('Annex 2 EHV charges'!$A$11:$A$11),1, COUNTIF(A$4:$A344, 'Annex 2 EHV charges'!$A$11:$A$11)), 0)),"")</f>
        <v/>
      </c>
      <c r="B345" s="65" t="str">
        <f>IF($A345="","",VLOOKUP($A345,'Annex 2 EHV charges'!$A:$O,2,0))</f>
        <v/>
      </c>
      <c r="C345" s="66" t="str">
        <f>IF($A345="","",VLOOKUP($A345,'Annex 2 EHV charges'!$A:$O,3,0))</f>
        <v/>
      </c>
      <c r="D345" s="65" t="str">
        <f>IF($A345="","",VLOOKUP($A345,'Annex 2 EHV charges'!$A:$O,7,0))</f>
        <v/>
      </c>
      <c r="E345" s="67" t="str">
        <f>IFERROR(IF(VLOOKUP($A345,'Annex 2 EHV charges'!$A:$O,8,FALSE)=0,"",VLOOKUP($A345,'Annex 2 EHV charges'!$A:$O,8,FALSE)),"")</f>
        <v/>
      </c>
      <c r="F345" s="68" t="str">
        <f>IFERROR(IF(VLOOKUP($A345,'Annex 2 EHV charges'!$A:$O,9,FALSE)=0,"",VLOOKUP($A345,'Annex 2 EHV charges'!$A:$O,9,FALSE)),"")</f>
        <v/>
      </c>
      <c r="G345" s="69" t="str">
        <f>IFERROR(IF(VLOOKUP($A345,'Annex 2 EHV charges'!$A:$O,10,FALSE)=0,"",VLOOKUP($A345,'Annex 2 EHV charges'!$A:$O,10,FALSE)),"")</f>
        <v/>
      </c>
      <c r="H345" s="69" t="str">
        <f>IFERROR(IF(VLOOKUP($A345,'Annex 2 EHV charges'!$A:$O,11,FALSE)=0,"",VLOOKUP($A345,'Annex 2 EHV charges'!$A:$O,11,FALSE)),"")</f>
        <v/>
      </c>
    </row>
    <row r="346" spans="1:8" x14ac:dyDescent="0.2">
      <c r="A346" s="65" t="str">
        <f t="array" ref="A346">IFERROR(INDEX('Annex 2 EHV charges'!$A$11:$A$11, MATCH(0, IF(ISBLANK('Annex 2 EHV charges'!$A$11:$A$11),1, COUNTIF(A$4:$A345, 'Annex 2 EHV charges'!$A$11:$A$11)), 0)),"")</f>
        <v/>
      </c>
      <c r="B346" s="65" t="str">
        <f>IF($A346="","",VLOOKUP($A346,'Annex 2 EHV charges'!$A:$O,2,0))</f>
        <v/>
      </c>
      <c r="C346" s="66" t="str">
        <f>IF($A346="","",VLOOKUP($A346,'Annex 2 EHV charges'!$A:$O,3,0))</f>
        <v/>
      </c>
      <c r="D346" s="65" t="str">
        <f>IF($A346="","",VLOOKUP($A346,'Annex 2 EHV charges'!$A:$O,7,0))</f>
        <v/>
      </c>
      <c r="E346" s="67" t="str">
        <f>IFERROR(IF(VLOOKUP($A346,'Annex 2 EHV charges'!$A:$O,8,FALSE)=0,"",VLOOKUP($A346,'Annex 2 EHV charges'!$A:$O,8,FALSE)),"")</f>
        <v/>
      </c>
      <c r="F346" s="68" t="str">
        <f>IFERROR(IF(VLOOKUP($A346,'Annex 2 EHV charges'!$A:$O,9,FALSE)=0,"",VLOOKUP($A346,'Annex 2 EHV charges'!$A:$O,9,FALSE)),"")</f>
        <v/>
      </c>
      <c r="G346" s="69" t="str">
        <f>IFERROR(IF(VLOOKUP($A346,'Annex 2 EHV charges'!$A:$O,10,FALSE)=0,"",VLOOKUP($A346,'Annex 2 EHV charges'!$A:$O,10,FALSE)),"")</f>
        <v/>
      </c>
      <c r="H346" s="69" t="str">
        <f>IFERROR(IF(VLOOKUP($A346,'Annex 2 EHV charges'!$A:$O,11,FALSE)=0,"",VLOOKUP($A346,'Annex 2 EHV charges'!$A:$O,11,FALSE)),"")</f>
        <v/>
      </c>
    </row>
    <row r="347" spans="1:8" x14ac:dyDescent="0.2">
      <c r="A347" s="65" t="str">
        <f t="array" ref="A347">IFERROR(INDEX('Annex 2 EHV charges'!$A$11:$A$11, MATCH(0, IF(ISBLANK('Annex 2 EHV charges'!$A$11:$A$11),1, COUNTIF(A$4:$A346, 'Annex 2 EHV charges'!$A$11:$A$11)), 0)),"")</f>
        <v/>
      </c>
      <c r="B347" s="65" t="str">
        <f>IF($A347="","",VLOOKUP($A347,'Annex 2 EHV charges'!$A:$O,2,0))</f>
        <v/>
      </c>
      <c r="C347" s="66" t="str">
        <f>IF($A347="","",VLOOKUP($A347,'Annex 2 EHV charges'!$A:$O,3,0))</f>
        <v/>
      </c>
      <c r="D347" s="65" t="str">
        <f>IF($A347="","",VLOOKUP($A347,'Annex 2 EHV charges'!$A:$O,7,0))</f>
        <v/>
      </c>
      <c r="E347" s="67" t="str">
        <f>IFERROR(IF(VLOOKUP($A347,'Annex 2 EHV charges'!$A:$O,8,FALSE)=0,"",VLOOKUP($A347,'Annex 2 EHV charges'!$A:$O,8,FALSE)),"")</f>
        <v/>
      </c>
      <c r="F347" s="68" t="str">
        <f>IFERROR(IF(VLOOKUP($A347,'Annex 2 EHV charges'!$A:$O,9,FALSE)=0,"",VLOOKUP($A347,'Annex 2 EHV charges'!$A:$O,9,FALSE)),"")</f>
        <v/>
      </c>
      <c r="G347" s="69" t="str">
        <f>IFERROR(IF(VLOOKUP($A347,'Annex 2 EHV charges'!$A:$O,10,FALSE)=0,"",VLOOKUP($A347,'Annex 2 EHV charges'!$A:$O,10,FALSE)),"")</f>
        <v/>
      </c>
      <c r="H347" s="69" t="str">
        <f>IFERROR(IF(VLOOKUP($A347,'Annex 2 EHV charges'!$A:$O,11,FALSE)=0,"",VLOOKUP($A347,'Annex 2 EHV charges'!$A:$O,11,FALSE)),"")</f>
        <v/>
      </c>
    </row>
    <row r="348" spans="1:8" x14ac:dyDescent="0.2">
      <c r="A348" s="65" t="str">
        <f t="array" ref="A348">IFERROR(INDEX('Annex 2 EHV charges'!$A$11:$A$11, MATCH(0, IF(ISBLANK('Annex 2 EHV charges'!$A$11:$A$11),1, COUNTIF(A$4:$A347, 'Annex 2 EHV charges'!$A$11:$A$11)), 0)),"")</f>
        <v/>
      </c>
      <c r="B348" s="65" t="str">
        <f>IF($A348="","",VLOOKUP($A348,'Annex 2 EHV charges'!$A:$O,2,0))</f>
        <v/>
      </c>
      <c r="C348" s="66" t="str">
        <f>IF($A348="","",VLOOKUP($A348,'Annex 2 EHV charges'!$A:$O,3,0))</f>
        <v/>
      </c>
      <c r="D348" s="65" t="str">
        <f>IF($A348="","",VLOOKUP($A348,'Annex 2 EHV charges'!$A:$O,7,0))</f>
        <v/>
      </c>
      <c r="E348" s="67" t="str">
        <f>IFERROR(IF(VLOOKUP($A348,'Annex 2 EHV charges'!$A:$O,8,FALSE)=0,"",VLOOKUP($A348,'Annex 2 EHV charges'!$A:$O,8,FALSE)),"")</f>
        <v/>
      </c>
      <c r="F348" s="68" t="str">
        <f>IFERROR(IF(VLOOKUP($A348,'Annex 2 EHV charges'!$A:$O,9,FALSE)=0,"",VLOOKUP($A348,'Annex 2 EHV charges'!$A:$O,9,FALSE)),"")</f>
        <v/>
      </c>
      <c r="G348" s="69" t="str">
        <f>IFERROR(IF(VLOOKUP($A348,'Annex 2 EHV charges'!$A:$O,10,FALSE)=0,"",VLOOKUP($A348,'Annex 2 EHV charges'!$A:$O,10,FALSE)),"")</f>
        <v/>
      </c>
      <c r="H348" s="69" t="str">
        <f>IFERROR(IF(VLOOKUP($A348,'Annex 2 EHV charges'!$A:$O,11,FALSE)=0,"",VLOOKUP($A348,'Annex 2 EHV charges'!$A:$O,11,FALSE)),"")</f>
        <v/>
      </c>
    </row>
    <row r="349" spans="1:8" x14ac:dyDescent="0.2">
      <c r="A349" s="65" t="str">
        <f t="array" ref="A349">IFERROR(INDEX('Annex 2 EHV charges'!$A$11:$A$11, MATCH(0, IF(ISBLANK('Annex 2 EHV charges'!$A$11:$A$11),1, COUNTIF(A$4:$A348, 'Annex 2 EHV charges'!$A$11:$A$11)), 0)),"")</f>
        <v/>
      </c>
      <c r="B349" s="65" t="str">
        <f>IF($A349="","",VLOOKUP($A349,'Annex 2 EHV charges'!$A:$O,2,0))</f>
        <v/>
      </c>
      <c r="C349" s="66" t="str">
        <f>IF($A349="","",VLOOKUP($A349,'Annex 2 EHV charges'!$A:$O,3,0))</f>
        <v/>
      </c>
      <c r="D349" s="65" t="str">
        <f>IF($A349="","",VLOOKUP($A349,'Annex 2 EHV charges'!$A:$O,7,0))</f>
        <v/>
      </c>
      <c r="E349" s="67" t="str">
        <f>IFERROR(IF(VLOOKUP($A349,'Annex 2 EHV charges'!$A:$O,8,FALSE)=0,"",VLOOKUP($A349,'Annex 2 EHV charges'!$A:$O,8,FALSE)),"")</f>
        <v/>
      </c>
      <c r="F349" s="68" t="str">
        <f>IFERROR(IF(VLOOKUP($A349,'Annex 2 EHV charges'!$A:$O,9,FALSE)=0,"",VLOOKUP($A349,'Annex 2 EHV charges'!$A:$O,9,FALSE)),"")</f>
        <v/>
      </c>
      <c r="G349" s="69" t="str">
        <f>IFERROR(IF(VLOOKUP($A349,'Annex 2 EHV charges'!$A:$O,10,FALSE)=0,"",VLOOKUP($A349,'Annex 2 EHV charges'!$A:$O,10,FALSE)),"")</f>
        <v/>
      </c>
      <c r="H349" s="69" t="str">
        <f>IFERROR(IF(VLOOKUP($A349,'Annex 2 EHV charges'!$A:$O,11,FALSE)=0,"",VLOOKUP($A349,'Annex 2 EHV charges'!$A:$O,11,FALSE)),"")</f>
        <v/>
      </c>
    </row>
    <row r="350" spans="1:8" x14ac:dyDescent="0.2">
      <c r="A350" s="65" t="str">
        <f t="array" ref="A350">IFERROR(INDEX('Annex 2 EHV charges'!$A$11:$A$11, MATCH(0, IF(ISBLANK('Annex 2 EHV charges'!$A$11:$A$11),1, COUNTIF(A$4:$A349, 'Annex 2 EHV charges'!$A$11:$A$11)), 0)),"")</f>
        <v/>
      </c>
      <c r="B350" s="65" t="str">
        <f>IF($A350="","",VLOOKUP($A350,'Annex 2 EHV charges'!$A:$O,2,0))</f>
        <v/>
      </c>
      <c r="C350" s="66" t="str">
        <f>IF($A350="","",VLOOKUP($A350,'Annex 2 EHV charges'!$A:$O,3,0))</f>
        <v/>
      </c>
      <c r="D350" s="65" t="str">
        <f>IF($A350="","",VLOOKUP($A350,'Annex 2 EHV charges'!$A:$O,7,0))</f>
        <v/>
      </c>
      <c r="E350" s="67" t="str">
        <f>IFERROR(IF(VLOOKUP($A350,'Annex 2 EHV charges'!$A:$O,8,FALSE)=0,"",VLOOKUP($A350,'Annex 2 EHV charges'!$A:$O,8,FALSE)),"")</f>
        <v/>
      </c>
      <c r="F350" s="68" t="str">
        <f>IFERROR(IF(VLOOKUP($A350,'Annex 2 EHV charges'!$A:$O,9,FALSE)=0,"",VLOOKUP($A350,'Annex 2 EHV charges'!$A:$O,9,FALSE)),"")</f>
        <v/>
      </c>
      <c r="G350" s="69" t="str">
        <f>IFERROR(IF(VLOOKUP($A350,'Annex 2 EHV charges'!$A:$O,10,FALSE)=0,"",VLOOKUP($A350,'Annex 2 EHV charges'!$A:$O,10,FALSE)),"")</f>
        <v/>
      </c>
      <c r="H350" s="69" t="str">
        <f>IFERROR(IF(VLOOKUP($A350,'Annex 2 EHV charges'!$A:$O,11,FALSE)=0,"",VLOOKUP($A350,'Annex 2 EHV charges'!$A:$O,11,FALSE)),"")</f>
        <v/>
      </c>
    </row>
    <row r="351" spans="1:8" x14ac:dyDescent="0.2">
      <c r="A351" s="65" t="str">
        <f t="array" ref="A351">IFERROR(INDEX('Annex 2 EHV charges'!$A$11:$A$11, MATCH(0, IF(ISBLANK('Annex 2 EHV charges'!$A$11:$A$11),1, COUNTIF(A$4:$A350, 'Annex 2 EHV charges'!$A$11:$A$11)), 0)),"")</f>
        <v/>
      </c>
      <c r="B351" s="65" t="str">
        <f>IF($A351="","",VLOOKUP($A351,'Annex 2 EHV charges'!$A:$O,2,0))</f>
        <v/>
      </c>
      <c r="C351" s="66" t="str">
        <f>IF($A351="","",VLOOKUP($A351,'Annex 2 EHV charges'!$A:$O,3,0))</f>
        <v/>
      </c>
      <c r="D351" s="65" t="str">
        <f>IF($A351="","",VLOOKUP($A351,'Annex 2 EHV charges'!$A:$O,7,0))</f>
        <v/>
      </c>
      <c r="E351" s="67" t="str">
        <f>IFERROR(IF(VLOOKUP($A351,'Annex 2 EHV charges'!$A:$O,8,FALSE)=0,"",VLOOKUP($A351,'Annex 2 EHV charges'!$A:$O,8,FALSE)),"")</f>
        <v/>
      </c>
      <c r="F351" s="68" t="str">
        <f>IFERROR(IF(VLOOKUP($A351,'Annex 2 EHV charges'!$A:$O,9,FALSE)=0,"",VLOOKUP($A351,'Annex 2 EHV charges'!$A:$O,9,FALSE)),"")</f>
        <v/>
      </c>
      <c r="G351" s="69" t="str">
        <f>IFERROR(IF(VLOOKUP($A351,'Annex 2 EHV charges'!$A:$O,10,FALSE)=0,"",VLOOKUP($A351,'Annex 2 EHV charges'!$A:$O,10,FALSE)),"")</f>
        <v/>
      </c>
      <c r="H351" s="69" t="str">
        <f>IFERROR(IF(VLOOKUP($A351,'Annex 2 EHV charges'!$A:$O,11,FALSE)=0,"",VLOOKUP($A351,'Annex 2 EHV charges'!$A:$O,11,FALSE)),"")</f>
        <v/>
      </c>
    </row>
    <row r="352" spans="1:8" x14ac:dyDescent="0.2">
      <c r="A352" s="65" t="str">
        <f t="array" ref="A352">IFERROR(INDEX('Annex 2 EHV charges'!$A$11:$A$11, MATCH(0, IF(ISBLANK('Annex 2 EHV charges'!$A$11:$A$11),1, COUNTIF(A$4:$A351, 'Annex 2 EHV charges'!$A$11:$A$11)), 0)),"")</f>
        <v/>
      </c>
      <c r="B352" s="65" t="str">
        <f>IF($A352="","",VLOOKUP($A352,'Annex 2 EHV charges'!$A:$O,2,0))</f>
        <v/>
      </c>
      <c r="C352" s="66" t="str">
        <f>IF($A352="","",VLOOKUP($A352,'Annex 2 EHV charges'!$A:$O,3,0))</f>
        <v/>
      </c>
      <c r="D352" s="65" t="str">
        <f>IF($A352="","",VLOOKUP($A352,'Annex 2 EHV charges'!$A:$O,7,0))</f>
        <v/>
      </c>
      <c r="E352" s="67" t="str">
        <f>IFERROR(IF(VLOOKUP($A352,'Annex 2 EHV charges'!$A:$O,8,FALSE)=0,"",VLOOKUP($A352,'Annex 2 EHV charges'!$A:$O,8,FALSE)),"")</f>
        <v/>
      </c>
      <c r="F352" s="68" t="str">
        <f>IFERROR(IF(VLOOKUP($A352,'Annex 2 EHV charges'!$A:$O,9,FALSE)=0,"",VLOOKUP($A352,'Annex 2 EHV charges'!$A:$O,9,FALSE)),"")</f>
        <v/>
      </c>
      <c r="G352" s="69" t="str">
        <f>IFERROR(IF(VLOOKUP($A352,'Annex 2 EHV charges'!$A:$O,10,FALSE)=0,"",VLOOKUP($A352,'Annex 2 EHV charges'!$A:$O,10,FALSE)),"")</f>
        <v/>
      </c>
      <c r="H352" s="69" t="str">
        <f>IFERROR(IF(VLOOKUP($A352,'Annex 2 EHV charges'!$A:$O,11,FALSE)=0,"",VLOOKUP($A352,'Annex 2 EHV charges'!$A:$O,11,FALSE)),"")</f>
        <v/>
      </c>
    </row>
    <row r="353" spans="1:8" x14ac:dyDescent="0.2">
      <c r="A353" s="65" t="str">
        <f t="array" ref="A353">IFERROR(INDEX('Annex 2 EHV charges'!$A$11:$A$11, MATCH(0, IF(ISBLANK('Annex 2 EHV charges'!$A$11:$A$11),1, COUNTIF(A$4:$A352, 'Annex 2 EHV charges'!$A$11:$A$11)), 0)),"")</f>
        <v/>
      </c>
      <c r="B353" s="65" t="str">
        <f>IF($A353="","",VLOOKUP($A353,'Annex 2 EHV charges'!$A:$O,2,0))</f>
        <v/>
      </c>
      <c r="C353" s="66" t="str">
        <f>IF($A353="","",VLOOKUP($A353,'Annex 2 EHV charges'!$A:$O,3,0))</f>
        <v/>
      </c>
      <c r="D353" s="65" t="str">
        <f>IF($A353="","",VLOOKUP($A353,'Annex 2 EHV charges'!$A:$O,7,0))</f>
        <v/>
      </c>
      <c r="E353" s="67" t="str">
        <f>IFERROR(IF(VLOOKUP($A353,'Annex 2 EHV charges'!$A:$O,8,FALSE)=0,"",VLOOKUP($A353,'Annex 2 EHV charges'!$A:$O,8,FALSE)),"")</f>
        <v/>
      </c>
      <c r="F353" s="68" t="str">
        <f>IFERROR(IF(VLOOKUP($A353,'Annex 2 EHV charges'!$A:$O,9,FALSE)=0,"",VLOOKUP($A353,'Annex 2 EHV charges'!$A:$O,9,FALSE)),"")</f>
        <v/>
      </c>
      <c r="G353" s="69" t="str">
        <f>IFERROR(IF(VLOOKUP($A353,'Annex 2 EHV charges'!$A:$O,10,FALSE)=0,"",VLOOKUP($A353,'Annex 2 EHV charges'!$A:$O,10,FALSE)),"")</f>
        <v/>
      </c>
      <c r="H353" s="69" t="str">
        <f>IFERROR(IF(VLOOKUP($A353,'Annex 2 EHV charges'!$A:$O,11,FALSE)=0,"",VLOOKUP($A353,'Annex 2 EHV charges'!$A:$O,11,FALSE)),"")</f>
        <v/>
      </c>
    </row>
    <row r="354" spans="1:8" x14ac:dyDescent="0.2">
      <c r="A354" s="65" t="str">
        <f t="array" ref="A354">IFERROR(INDEX('Annex 2 EHV charges'!$A$11:$A$11, MATCH(0, IF(ISBLANK('Annex 2 EHV charges'!$A$11:$A$11),1, COUNTIF(A$4:$A353, 'Annex 2 EHV charges'!$A$11:$A$11)), 0)),"")</f>
        <v/>
      </c>
      <c r="B354" s="65" t="str">
        <f>IF($A354="","",VLOOKUP($A354,'Annex 2 EHV charges'!$A:$O,2,0))</f>
        <v/>
      </c>
      <c r="C354" s="66" t="str">
        <f>IF($A354="","",VLOOKUP($A354,'Annex 2 EHV charges'!$A:$O,3,0))</f>
        <v/>
      </c>
      <c r="D354" s="65" t="str">
        <f>IF($A354="","",VLOOKUP($A354,'Annex 2 EHV charges'!$A:$O,7,0))</f>
        <v/>
      </c>
      <c r="E354" s="67" t="str">
        <f>IFERROR(IF(VLOOKUP($A354,'Annex 2 EHV charges'!$A:$O,8,FALSE)=0,"",VLOOKUP($A354,'Annex 2 EHV charges'!$A:$O,8,FALSE)),"")</f>
        <v/>
      </c>
      <c r="F354" s="68" t="str">
        <f>IFERROR(IF(VLOOKUP($A354,'Annex 2 EHV charges'!$A:$O,9,FALSE)=0,"",VLOOKUP($A354,'Annex 2 EHV charges'!$A:$O,9,FALSE)),"")</f>
        <v/>
      </c>
      <c r="G354" s="69" t="str">
        <f>IFERROR(IF(VLOOKUP($A354,'Annex 2 EHV charges'!$A:$O,10,FALSE)=0,"",VLOOKUP($A354,'Annex 2 EHV charges'!$A:$O,10,FALSE)),"")</f>
        <v/>
      </c>
      <c r="H354" s="69" t="str">
        <f>IFERROR(IF(VLOOKUP($A354,'Annex 2 EHV charges'!$A:$O,11,FALSE)=0,"",VLOOKUP($A354,'Annex 2 EHV charges'!$A:$O,11,FALSE)),"")</f>
        <v/>
      </c>
    </row>
    <row r="355" spans="1:8" x14ac:dyDescent="0.2">
      <c r="A355" s="65" t="str">
        <f t="array" ref="A355">IFERROR(INDEX('Annex 2 EHV charges'!$A$11:$A$11, MATCH(0, IF(ISBLANK('Annex 2 EHV charges'!$A$11:$A$11),1, COUNTIF(A$4:$A354, 'Annex 2 EHV charges'!$A$11:$A$11)), 0)),"")</f>
        <v/>
      </c>
      <c r="B355" s="65" t="str">
        <f>IF($A355="","",VLOOKUP($A355,'Annex 2 EHV charges'!$A:$O,2,0))</f>
        <v/>
      </c>
      <c r="C355" s="66" t="str">
        <f>IF($A355="","",VLOOKUP($A355,'Annex 2 EHV charges'!$A:$O,3,0))</f>
        <v/>
      </c>
      <c r="D355" s="65" t="str">
        <f>IF($A355="","",VLOOKUP($A355,'Annex 2 EHV charges'!$A:$O,7,0))</f>
        <v/>
      </c>
      <c r="E355" s="67" t="str">
        <f>IFERROR(IF(VLOOKUP($A355,'Annex 2 EHV charges'!$A:$O,8,FALSE)=0,"",VLOOKUP($A355,'Annex 2 EHV charges'!$A:$O,8,FALSE)),"")</f>
        <v/>
      </c>
      <c r="F355" s="68" t="str">
        <f>IFERROR(IF(VLOOKUP($A355,'Annex 2 EHV charges'!$A:$O,9,FALSE)=0,"",VLOOKUP($A355,'Annex 2 EHV charges'!$A:$O,9,FALSE)),"")</f>
        <v/>
      </c>
      <c r="G355" s="69" t="str">
        <f>IFERROR(IF(VLOOKUP($A355,'Annex 2 EHV charges'!$A:$O,10,FALSE)=0,"",VLOOKUP($A355,'Annex 2 EHV charges'!$A:$O,10,FALSE)),"")</f>
        <v/>
      </c>
      <c r="H355" s="69" t="str">
        <f>IFERROR(IF(VLOOKUP($A355,'Annex 2 EHV charges'!$A:$O,11,FALSE)=0,"",VLOOKUP($A355,'Annex 2 EHV charges'!$A:$O,11,FALSE)),"")</f>
        <v/>
      </c>
    </row>
    <row r="356" spans="1:8" x14ac:dyDescent="0.2">
      <c r="A356" s="65" t="str">
        <f t="array" ref="A356">IFERROR(INDEX('Annex 2 EHV charges'!$A$11:$A$11, MATCH(0, IF(ISBLANK('Annex 2 EHV charges'!$A$11:$A$11),1, COUNTIF(A$4:$A355, 'Annex 2 EHV charges'!$A$11:$A$11)), 0)),"")</f>
        <v/>
      </c>
      <c r="B356" s="65" t="str">
        <f>IF($A356="","",VLOOKUP($A356,'Annex 2 EHV charges'!$A:$O,2,0))</f>
        <v/>
      </c>
      <c r="C356" s="66" t="str">
        <f>IF($A356="","",VLOOKUP($A356,'Annex 2 EHV charges'!$A:$O,3,0))</f>
        <v/>
      </c>
      <c r="D356" s="65" t="str">
        <f>IF($A356="","",VLOOKUP($A356,'Annex 2 EHV charges'!$A:$O,7,0))</f>
        <v/>
      </c>
      <c r="E356" s="67" t="str">
        <f>IFERROR(IF(VLOOKUP($A356,'Annex 2 EHV charges'!$A:$O,8,FALSE)=0,"",VLOOKUP($A356,'Annex 2 EHV charges'!$A:$O,8,FALSE)),"")</f>
        <v/>
      </c>
      <c r="F356" s="68" t="str">
        <f>IFERROR(IF(VLOOKUP($A356,'Annex 2 EHV charges'!$A:$O,9,FALSE)=0,"",VLOOKUP($A356,'Annex 2 EHV charges'!$A:$O,9,FALSE)),"")</f>
        <v/>
      </c>
      <c r="G356" s="69" t="str">
        <f>IFERROR(IF(VLOOKUP($A356,'Annex 2 EHV charges'!$A:$O,10,FALSE)=0,"",VLOOKUP($A356,'Annex 2 EHV charges'!$A:$O,10,FALSE)),"")</f>
        <v/>
      </c>
      <c r="H356" s="69" t="str">
        <f>IFERROR(IF(VLOOKUP($A356,'Annex 2 EHV charges'!$A:$O,11,FALSE)=0,"",VLOOKUP($A356,'Annex 2 EHV charges'!$A:$O,11,FALSE)),"")</f>
        <v/>
      </c>
    </row>
    <row r="357" spans="1:8" x14ac:dyDescent="0.2">
      <c r="A357" s="65" t="str">
        <f t="array" ref="A357">IFERROR(INDEX('Annex 2 EHV charges'!$A$11:$A$11, MATCH(0, IF(ISBLANK('Annex 2 EHV charges'!$A$11:$A$11),1, COUNTIF(A$4:$A356, 'Annex 2 EHV charges'!$A$11:$A$11)), 0)),"")</f>
        <v/>
      </c>
      <c r="B357" s="65" t="str">
        <f>IF($A357="","",VLOOKUP($A357,'Annex 2 EHV charges'!$A:$O,2,0))</f>
        <v/>
      </c>
      <c r="C357" s="66" t="str">
        <f>IF($A357="","",VLOOKUP($A357,'Annex 2 EHV charges'!$A:$O,3,0))</f>
        <v/>
      </c>
      <c r="D357" s="65" t="str">
        <f>IF($A357="","",VLOOKUP($A357,'Annex 2 EHV charges'!$A:$O,7,0))</f>
        <v/>
      </c>
      <c r="E357" s="67" t="str">
        <f>IFERROR(IF(VLOOKUP($A357,'Annex 2 EHV charges'!$A:$O,8,FALSE)=0,"",VLOOKUP($A357,'Annex 2 EHV charges'!$A:$O,8,FALSE)),"")</f>
        <v/>
      </c>
      <c r="F357" s="68" t="str">
        <f>IFERROR(IF(VLOOKUP($A357,'Annex 2 EHV charges'!$A:$O,9,FALSE)=0,"",VLOOKUP($A357,'Annex 2 EHV charges'!$A:$O,9,FALSE)),"")</f>
        <v/>
      </c>
      <c r="G357" s="69" t="str">
        <f>IFERROR(IF(VLOOKUP($A357,'Annex 2 EHV charges'!$A:$O,10,FALSE)=0,"",VLOOKUP($A357,'Annex 2 EHV charges'!$A:$O,10,FALSE)),"")</f>
        <v/>
      </c>
      <c r="H357" s="69" t="str">
        <f>IFERROR(IF(VLOOKUP($A357,'Annex 2 EHV charges'!$A:$O,11,FALSE)=0,"",VLOOKUP($A357,'Annex 2 EHV charges'!$A:$O,11,FALSE)),"")</f>
        <v/>
      </c>
    </row>
    <row r="358" spans="1:8" x14ac:dyDescent="0.2">
      <c r="A358" s="65" t="str">
        <f t="array" ref="A358">IFERROR(INDEX('Annex 2 EHV charges'!$A$11:$A$11, MATCH(0, IF(ISBLANK('Annex 2 EHV charges'!$A$11:$A$11),1, COUNTIF(A$4:$A357, 'Annex 2 EHV charges'!$A$11:$A$11)), 0)),"")</f>
        <v/>
      </c>
      <c r="B358" s="65" t="str">
        <f>IF($A358="","",VLOOKUP($A358,'Annex 2 EHV charges'!$A:$O,2,0))</f>
        <v/>
      </c>
      <c r="C358" s="66" t="str">
        <f>IF($A358="","",VLOOKUP($A358,'Annex 2 EHV charges'!$A:$O,3,0))</f>
        <v/>
      </c>
      <c r="D358" s="65" t="str">
        <f>IF($A358="","",VLOOKUP($A358,'Annex 2 EHV charges'!$A:$O,7,0))</f>
        <v/>
      </c>
      <c r="E358" s="67" t="str">
        <f>IFERROR(IF(VLOOKUP($A358,'Annex 2 EHV charges'!$A:$O,8,FALSE)=0,"",VLOOKUP($A358,'Annex 2 EHV charges'!$A:$O,8,FALSE)),"")</f>
        <v/>
      </c>
      <c r="F358" s="68" t="str">
        <f>IFERROR(IF(VLOOKUP($A358,'Annex 2 EHV charges'!$A:$O,9,FALSE)=0,"",VLOOKUP($A358,'Annex 2 EHV charges'!$A:$O,9,FALSE)),"")</f>
        <v/>
      </c>
      <c r="G358" s="69" t="str">
        <f>IFERROR(IF(VLOOKUP($A358,'Annex 2 EHV charges'!$A:$O,10,FALSE)=0,"",VLOOKUP($A358,'Annex 2 EHV charges'!$A:$O,10,FALSE)),"")</f>
        <v/>
      </c>
      <c r="H358" s="69" t="str">
        <f>IFERROR(IF(VLOOKUP($A358,'Annex 2 EHV charges'!$A:$O,11,FALSE)=0,"",VLOOKUP($A358,'Annex 2 EHV charges'!$A:$O,11,FALSE)),"")</f>
        <v/>
      </c>
    </row>
    <row r="359" spans="1:8" x14ac:dyDescent="0.2">
      <c r="A359" s="65" t="str">
        <f t="array" ref="A359">IFERROR(INDEX('Annex 2 EHV charges'!$A$11:$A$11, MATCH(0, IF(ISBLANK('Annex 2 EHV charges'!$A$11:$A$11),1, COUNTIF(A$4:$A358, 'Annex 2 EHV charges'!$A$11:$A$11)), 0)),"")</f>
        <v/>
      </c>
      <c r="B359" s="65" t="str">
        <f>IF($A359="","",VLOOKUP($A359,'Annex 2 EHV charges'!$A:$O,2,0))</f>
        <v/>
      </c>
      <c r="C359" s="66" t="str">
        <f>IF($A359="","",VLOOKUP($A359,'Annex 2 EHV charges'!$A:$O,3,0))</f>
        <v/>
      </c>
      <c r="D359" s="65" t="str">
        <f>IF($A359="","",VLOOKUP($A359,'Annex 2 EHV charges'!$A:$O,7,0))</f>
        <v/>
      </c>
      <c r="E359" s="67" t="str">
        <f>IFERROR(IF(VLOOKUP($A359,'Annex 2 EHV charges'!$A:$O,8,FALSE)=0,"",VLOOKUP($A359,'Annex 2 EHV charges'!$A:$O,8,FALSE)),"")</f>
        <v/>
      </c>
      <c r="F359" s="68" t="str">
        <f>IFERROR(IF(VLOOKUP($A359,'Annex 2 EHV charges'!$A:$O,9,FALSE)=0,"",VLOOKUP($A359,'Annex 2 EHV charges'!$A:$O,9,FALSE)),"")</f>
        <v/>
      </c>
      <c r="G359" s="69" t="str">
        <f>IFERROR(IF(VLOOKUP($A359,'Annex 2 EHV charges'!$A:$O,10,FALSE)=0,"",VLOOKUP($A359,'Annex 2 EHV charges'!$A:$O,10,FALSE)),"")</f>
        <v/>
      </c>
      <c r="H359" s="69" t="str">
        <f>IFERROR(IF(VLOOKUP($A359,'Annex 2 EHV charges'!$A:$O,11,FALSE)=0,"",VLOOKUP($A359,'Annex 2 EHV charges'!$A:$O,11,FALSE)),"")</f>
        <v/>
      </c>
    </row>
    <row r="360" spans="1:8" x14ac:dyDescent="0.2">
      <c r="A360" s="65" t="str">
        <f t="array" ref="A360">IFERROR(INDEX('Annex 2 EHV charges'!$A$11:$A$11, MATCH(0, IF(ISBLANK('Annex 2 EHV charges'!$A$11:$A$11),1, COUNTIF(A$4:$A359, 'Annex 2 EHV charges'!$A$11:$A$11)), 0)),"")</f>
        <v/>
      </c>
      <c r="B360" s="65" t="str">
        <f>IF($A360="","",VLOOKUP($A360,'Annex 2 EHV charges'!$A:$O,2,0))</f>
        <v/>
      </c>
      <c r="C360" s="66" t="str">
        <f>IF($A360="","",VLOOKUP($A360,'Annex 2 EHV charges'!$A:$O,3,0))</f>
        <v/>
      </c>
      <c r="D360" s="65" t="str">
        <f>IF($A360="","",VLOOKUP($A360,'Annex 2 EHV charges'!$A:$O,7,0))</f>
        <v/>
      </c>
      <c r="E360" s="67" t="str">
        <f>IFERROR(IF(VLOOKUP($A360,'Annex 2 EHV charges'!$A:$O,8,FALSE)=0,"",VLOOKUP($A360,'Annex 2 EHV charges'!$A:$O,8,FALSE)),"")</f>
        <v/>
      </c>
      <c r="F360" s="68" t="str">
        <f>IFERROR(IF(VLOOKUP($A360,'Annex 2 EHV charges'!$A:$O,9,FALSE)=0,"",VLOOKUP($A360,'Annex 2 EHV charges'!$A:$O,9,FALSE)),"")</f>
        <v/>
      </c>
      <c r="G360" s="69" t="str">
        <f>IFERROR(IF(VLOOKUP($A360,'Annex 2 EHV charges'!$A:$O,10,FALSE)=0,"",VLOOKUP($A360,'Annex 2 EHV charges'!$A:$O,10,FALSE)),"")</f>
        <v/>
      </c>
      <c r="H360" s="69" t="str">
        <f>IFERROR(IF(VLOOKUP($A360,'Annex 2 EHV charges'!$A:$O,11,FALSE)=0,"",VLOOKUP($A360,'Annex 2 EHV charges'!$A:$O,11,FALSE)),"")</f>
        <v/>
      </c>
    </row>
    <row r="361" spans="1:8" x14ac:dyDescent="0.2">
      <c r="A361" s="65" t="str">
        <f t="array" ref="A361">IFERROR(INDEX('Annex 2 EHV charges'!$A$11:$A$11, MATCH(0, IF(ISBLANK('Annex 2 EHV charges'!$A$11:$A$11),1, COUNTIF(A$4:$A360, 'Annex 2 EHV charges'!$A$11:$A$11)), 0)),"")</f>
        <v/>
      </c>
      <c r="B361" s="65" t="str">
        <f>IF($A361="","",VLOOKUP($A361,'Annex 2 EHV charges'!$A:$O,2,0))</f>
        <v/>
      </c>
      <c r="C361" s="66" t="str">
        <f>IF($A361="","",VLOOKUP($A361,'Annex 2 EHV charges'!$A:$O,3,0))</f>
        <v/>
      </c>
      <c r="D361" s="65" t="str">
        <f>IF($A361="","",VLOOKUP($A361,'Annex 2 EHV charges'!$A:$O,7,0))</f>
        <v/>
      </c>
      <c r="E361" s="67" t="str">
        <f>IFERROR(IF(VLOOKUP($A361,'Annex 2 EHV charges'!$A:$O,8,FALSE)=0,"",VLOOKUP($A361,'Annex 2 EHV charges'!$A:$O,8,FALSE)),"")</f>
        <v/>
      </c>
      <c r="F361" s="68" t="str">
        <f>IFERROR(IF(VLOOKUP($A361,'Annex 2 EHV charges'!$A:$O,9,FALSE)=0,"",VLOOKUP($A361,'Annex 2 EHV charges'!$A:$O,9,FALSE)),"")</f>
        <v/>
      </c>
      <c r="G361" s="69" t="str">
        <f>IFERROR(IF(VLOOKUP($A361,'Annex 2 EHV charges'!$A:$O,10,FALSE)=0,"",VLOOKUP($A361,'Annex 2 EHV charges'!$A:$O,10,FALSE)),"")</f>
        <v/>
      </c>
      <c r="H361" s="69" t="str">
        <f>IFERROR(IF(VLOOKUP($A361,'Annex 2 EHV charges'!$A:$O,11,FALSE)=0,"",VLOOKUP($A361,'Annex 2 EHV charges'!$A:$O,11,FALSE)),"")</f>
        <v/>
      </c>
    </row>
    <row r="362" spans="1:8" x14ac:dyDescent="0.2">
      <c r="A362" s="65" t="str">
        <f t="array" ref="A362">IFERROR(INDEX('Annex 2 EHV charges'!$A$11:$A$11, MATCH(0, IF(ISBLANK('Annex 2 EHV charges'!$A$11:$A$11),1, COUNTIF(A$4:$A361, 'Annex 2 EHV charges'!$A$11:$A$11)), 0)),"")</f>
        <v/>
      </c>
      <c r="B362" s="65" t="str">
        <f>IF($A362="","",VLOOKUP($A362,'Annex 2 EHV charges'!$A:$O,2,0))</f>
        <v/>
      </c>
      <c r="C362" s="66" t="str">
        <f>IF($A362="","",VLOOKUP($A362,'Annex 2 EHV charges'!$A:$O,3,0))</f>
        <v/>
      </c>
      <c r="D362" s="65" t="str">
        <f>IF($A362="","",VLOOKUP($A362,'Annex 2 EHV charges'!$A:$O,7,0))</f>
        <v/>
      </c>
      <c r="E362" s="67" t="str">
        <f>IFERROR(IF(VLOOKUP($A362,'Annex 2 EHV charges'!$A:$O,8,FALSE)=0,"",VLOOKUP($A362,'Annex 2 EHV charges'!$A:$O,8,FALSE)),"")</f>
        <v/>
      </c>
      <c r="F362" s="68" t="str">
        <f>IFERROR(IF(VLOOKUP($A362,'Annex 2 EHV charges'!$A:$O,9,FALSE)=0,"",VLOOKUP($A362,'Annex 2 EHV charges'!$A:$O,9,FALSE)),"")</f>
        <v/>
      </c>
      <c r="G362" s="69" t="str">
        <f>IFERROR(IF(VLOOKUP($A362,'Annex 2 EHV charges'!$A:$O,10,FALSE)=0,"",VLOOKUP($A362,'Annex 2 EHV charges'!$A:$O,10,FALSE)),"")</f>
        <v/>
      </c>
      <c r="H362" s="69" t="str">
        <f>IFERROR(IF(VLOOKUP($A362,'Annex 2 EHV charges'!$A:$O,11,FALSE)=0,"",VLOOKUP($A362,'Annex 2 EHV charges'!$A:$O,11,FALSE)),"")</f>
        <v/>
      </c>
    </row>
    <row r="363" spans="1:8" x14ac:dyDescent="0.2">
      <c r="A363" s="65" t="str">
        <f t="array" ref="A363">IFERROR(INDEX('Annex 2 EHV charges'!$A$11:$A$11, MATCH(0, IF(ISBLANK('Annex 2 EHV charges'!$A$11:$A$11),1, COUNTIF(A$4:$A362, 'Annex 2 EHV charges'!$A$11:$A$11)), 0)),"")</f>
        <v/>
      </c>
      <c r="B363" s="65" t="str">
        <f>IF($A363="","",VLOOKUP($A363,'Annex 2 EHV charges'!$A:$O,2,0))</f>
        <v/>
      </c>
      <c r="C363" s="66" t="str">
        <f>IF($A363="","",VLOOKUP($A363,'Annex 2 EHV charges'!$A:$O,3,0))</f>
        <v/>
      </c>
      <c r="D363" s="65" t="str">
        <f>IF($A363="","",VLOOKUP($A363,'Annex 2 EHV charges'!$A:$O,7,0))</f>
        <v/>
      </c>
      <c r="E363" s="67" t="str">
        <f>IFERROR(IF(VLOOKUP($A363,'Annex 2 EHV charges'!$A:$O,8,FALSE)=0,"",VLOOKUP($A363,'Annex 2 EHV charges'!$A:$O,8,FALSE)),"")</f>
        <v/>
      </c>
      <c r="F363" s="68" t="str">
        <f>IFERROR(IF(VLOOKUP($A363,'Annex 2 EHV charges'!$A:$O,9,FALSE)=0,"",VLOOKUP($A363,'Annex 2 EHV charges'!$A:$O,9,FALSE)),"")</f>
        <v/>
      </c>
      <c r="G363" s="69" t="str">
        <f>IFERROR(IF(VLOOKUP($A363,'Annex 2 EHV charges'!$A:$O,10,FALSE)=0,"",VLOOKUP($A363,'Annex 2 EHV charges'!$A:$O,10,FALSE)),"")</f>
        <v/>
      </c>
      <c r="H363" s="69" t="str">
        <f>IFERROR(IF(VLOOKUP($A363,'Annex 2 EHV charges'!$A:$O,11,FALSE)=0,"",VLOOKUP($A363,'Annex 2 EHV charges'!$A:$O,11,FALSE)),"")</f>
        <v/>
      </c>
    </row>
    <row r="364" spans="1:8" x14ac:dyDescent="0.2">
      <c r="A364" s="65" t="str">
        <f t="array" ref="A364">IFERROR(INDEX('Annex 2 EHV charges'!$A$11:$A$11, MATCH(0, IF(ISBLANK('Annex 2 EHV charges'!$A$11:$A$11),1, COUNTIF(A$4:$A363, 'Annex 2 EHV charges'!$A$11:$A$11)), 0)),"")</f>
        <v/>
      </c>
      <c r="B364" s="65" t="str">
        <f>IF($A364="","",VLOOKUP($A364,'Annex 2 EHV charges'!$A:$O,2,0))</f>
        <v/>
      </c>
      <c r="C364" s="66" t="str">
        <f>IF($A364="","",VLOOKUP($A364,'Annex 2 EHV charges'!$A:$O,3,0))</f>
        <v/>
      </c>
      <c r="D364" s="65" t="str">
        <f>IF($A364="","",VLOOKUP($A364,'Annex 2 EHV charges'!$A:$O,7,0))</f>
        <v/>
      </c>
      <c r="E364" s="67" t="str">
        <f>IFERROR(IF(VLOOKUP($A364,'Annex 2 EHV charges'!$A:$O,8,FALSE)=0,"",VLOOKUP($A364,'Annex 2 EHV charges'!$A:$O,8,FALSE)),"")</f>
        <v/>
      </c>
      <c r="F364" s="68" t="str">
        <f>IFERROR(IF(VLOOKUP($A364,'Annex 2 EHV charges'!$A:$O,9,FALSE)=0,"",VLOOKUP($A364,'Annex 2 EHV charges'!$A:$O,9,FALSE)),"")</f>
        <v/>
      </c>
      <c r="G364" s="69" t="str">
        <f>IFERROR(IF(VLOOKUP($A364,'Annex 2 EHV charges'!$A:$O,10,FALSE)=0,"",VLOOKUP($A364,'Annex 2 EHV charges'!$A:$O,10,FALSE)),"")</f>
        <v/>
      </c>
      <c r="H364" s="69" t="str">
        <f>IFERROR(IF(VLOOKUP($A364,'Annex 2 EHV charges'!$A:$O,11,FALSE)=0,"",VLOOKUP($A364,'Annex 2 EHV charges'!$A:$O,11,FALSE)),"")</f>
        <v/>
      </c>
    </row>
    <row r="365" spans="1:8" x14ac:dyDescent="0.2">
      <c r="A365" s="65" t="str">
        <f t="array" ref="A365">IFERROR(INDEX('Annex 2 EHV charges'!$A$11:$A$11, MATCH(0, IF(ISBLANK('Annex 2 EHV charges'!$A$11:$A$11),1, COUNTIF(A$4:$A364, 'Annex 2 EHV charges'!$A$11:$A$11)), 0)),"")</f>
        <v/>
      </c>
      <c r="B365" s="65" t="str">
        <f>IF($A365="","",VLOOKUP($A365,'Annex 2 EHV charges'!$A:$O,2,0))</f>
        <v/>
      </c>
      <c r="C365" s="66" t="str">
        <f>IF($A365="","",VLOOKUP($A365,'Annex 2 EHV charges'!$A:$O,3,0))</f>
        <v/>
      </c>
      <c r="D365" s="65" t="str">
        <f>IF($A365="","",VLOOKUP($A365,'Annex 2 EHV charges'!$A:$O,7,0))</f>
        <v/>
      </c>
      <c r="E365" s="67" t="str">
        <f>IFERROR(IF(VLOOKUP($A365,'Annex 2 EHV charges'!$A:$O,8,FALSE)=0,"",VLOOKUP($A365,'Annex 2 EHV charges'!$A:$O,8,FALSE)),"")</f>
        <v/>
      </c>
      <c r="F365" s="68" t="str">
        <f>IFERROR(IF(VLOOKUP($A365,'Annex 2 EHV charges'!$A:$O,9,FALSE)=0,"",VLOOKUP($A365,'Annex 2 EHV charges'!$A:$O,9,FALSE)),"")</f>
        <v/>
      </c>
      <c r="G365" s="69" t="str">
        <f>IFERROR(IF(VLOOKUP($A365,'Annex 2 EHV charges'!$A:$O,10,FALSE)=0,"",VLOOKUP($A365,'Annex 2 EHV charges'!$A:$O,10,FALSE)),"")</f>
        <v/>
      </c>
      <c r="H365" s="69" t="str">
        <f>IFERROR(IF(VLOOKUP($A365,'Annex 2 EHV charges'!$A:$O,11,FALSE)=0,"",VLOOKUP($A365,'Annex 2 EHV charges'!$A:$O,11,FALSE)),"")</f>
        <v/>
      </c>
    </row>
    <row r="366" spans="1:8" x14ac:dyDescent="0.2">
      <c r="A366" s="65" t="str">
        <f t="array" ref="A366">IFERROR(INDEX('Annex 2 EHV charges'!$A$11:$A$11, MATCH(0, IF(ISBLANK('Annex 2 EHV charges'!$A$11:$A$11),1, COUNTIF(A$4:$A365, 'Annex 2 EHV charges'!$A$11:$A$11)), 0)),"")</f>
        <v/>
      </c>
      <c r="B366" s="65" t="str">
        <f>IF($A366="","",VLOOKUP($A366,'Annex 2 EHV charges'!$A:$O,2,0))</f>
        <v/>
      </c>
      <c r="C366" s="66" t="str">
        <f>IF($A366="","",VLOOKUP($A366,'Annex 2 EHV charges'!$A:$O,3,0))</f>
        <v/>
      </c>
      <c r="D366" s="65" t="str">
        <f>IF($A366="","",VLOOKUP($A366,'Annex 2 EHV charges'!$A:$O,7,0))</f>
        <v/>
      </c>
      <c r="E366" s="67" t="str">
        <f>IFERROR(IF(VLOOKUP($A366,'Annex 2 EHV charges'!$A:$O,8,FALSE)=0,"",VLOOKUP($A366,'Annex 2 EHV charges'!$A:$O,8,FALSE)),"")</f>
        <v/>
      </c>
      <c r="F366" s="68" t="str">
        <f>IFERROR(IF(VLOOKUP($A366,'Annex 2 EHV charges'!$A:$O,9,FALSE)=0,"",VLOOKUP($A366,'Annex 2 EHV charges'!$A:$O,9,FALSE)),"")</f>
        <v/>
      </c>
      <c r="G366" s="69" t="str">
        <f>IFERROR(IF(VLOOKUP($A366,'Annex 2 EHV charges'!$A:$O,10,FALSE)=0,"",VLOOKUP($A366,'Annex 2 EHV charges'!$A:$O,10,FALSE)),"")</f>
        <v/>
      </c>
      <c r="H366" s="69" t="str">
        <f>IFERROR(IF(VLOOKUP($A366,'Annex 2 EHV charges'!$A:$O,11,FALSE)=0,"",VLOOKUP($A366,'Annex 2 EHV charges'!$A:$O,11,FALSE)),"")</f>
        <v/>
      </c>
    </row>
    <row r="367" spans="1:8" x14ac:dyDescent="0.2">
      <c r="A367" s="65" t="str">
        <f t="array" ref="A367">IFERROR(INDEX('Annex 2 EHV charges'!$A$11:$A$11, MATCH(0, IF(ISBLANK('Annex 2 EHV charges'!$A$11:$A$11),1, COUNTIF(A$4:$A366, 'Annex 2 EHV charges'!$A$11:$A$11)), 0)),"")</f>
        <v/>
      </c>
      <c r="B367" s="65" t="str">
        <f>IF($A367="","",VLOOKUP($A367,'Annex 2 EHV charges'!$A:$O,2,0))</f>
        <v/>
      </c>
      <c r="C367" s="66" t="str">
        <f>IF($A367="","",VLOOKUP($A367,'Annex 2 EHV charges'!$A:$O,3,0))</f>
        <v/>
      </c>
      <c r="D367" s="65" t="str">
        <f>IF($A367="","",VLOOKUP($A367,'Annex 2 EHV charges'!$A:$O,7,0))</f>
        <v/>
      </c>
      <c r="E367" s="67" t="str">
        <f>IFERROR(IF(VLOOKUP($A367,'Annex 2 EHV charges'!$A:$O,8,FALSE)=0,"",VLOOKUP($A367,'Annex 2 EHV charges'!$A:$O,8,FALSE)),"")</f>
        <v/>
      </c>
      <c r="F367" s="68" t="str">
        <f>IFERROR(IF(VLOOKUP($A367,'Annex 2 EHV charges'!$A:$O,9,FALSE)=0,"",VLOOKUP($A367,'Annex 2 EHV charges'!$A:$O,9,FALSE)),"")</f>
        <v/>
      </c>
      <c r="G367" s="69" t="str">
        <f>IFERROR(IF(VLOOKUP($A367,'Annex 2 EHV charges'!$A:$O,10,FALSE)=0,"",VLOOKUP($A367,'Annex 2 EHV charges'!$A:$O,10,FALSE)),"")</f>
        <v/>
      </c>
      <c r="H367" s="69" t="str">
        <f>IFERROR(IF(VLOOKUP($A367,'Annex 2 EHV charges'!$A:$O,11,FALSE)=0,"",VLOOKUP($A367,'Annex 2 EHV charges'!$A:$O,11,FALSE)),"")</f>
        <v/>
      </c>
    </row>
    <row r="368" spans="1:8" x14ac:dyDescent="0.2">
      <c r="A368" s="65" t="str">
        <f t="array" ref="A368">IFERROR(INDEX('Annex 2 EHV charges'!$A$11:$A$11, MATCH(0, IF(ISBLANK('Annex 2 EHV charges'!$A$11:$A$11),1, COUNTIF(A$4:$A367, 'Annex 2 EHV charges'!$A$11:$A$11)), 0)),"")</f>
        <v/>
      </c>
      <c r="B368" s="65" t="str">
        <f>IF($A368="","",VLOOKUP($A368,'Annex 2 EHV charges'!$A:$O,2,0))</f>
        <v/>
      </c>
      <c r="C368" s="66" t="str">
        <f>IF($A368="","",VLOOKUP($A368,'Annex 2 EHV charges'!$A:$O,3,0))</f>
        <v/>
      </c>
      <c r="D368" s="65" t="str">
        <f>IF($A368="","",VLOOKUP($A368,'Annex 2 EHV charges'!$A:$O,7,0))</f>
        <v/>
      </c>
      <c r="E368" s="67" t="str">
        <f>IFERROR(IF(VLOOKUP($A368,'Annex 2 EHV charges'!$A:$O,8,FALSE)=0,"",VLOOKUP($A368,'Annex 2 EHV charges'!$A:$O,8,FALSE)),"")</f>
        <v/>
      </c>
      <c r="F368" s="68" t="str">
        <f>IFERROR(IF(VLOOKUP($A368,'Annex 2 EHV charges'!$A:$O,9,FALSE)=0,"",VLOOKUP($A368,'Annex 2 EHV charges'!$A:$O,9,FALSE)),"")</f>
        <v/>
      </c>
      <c r="G368" s="69" t="str">
        <f>IFERROR(IF(VLOOKUP($A368,'Annex 2 EHV charges'!$A:$O,10,FALSE)=0,"",VLOOKUP($A368,'Annex 2 EHV charges'!$A:$O,10,FALSE)),"")</f>
        <v/>
      </c>
      <c r="H368" s="69" t="str">
        <f>IFERROR(IF(VLOOKUP($A368,'Annex 2 EHV charges'!$A:$O,11,FALSE)=0,"",VLOOKUP($A368,'Annex 2 EHV charges'!$A:$O,11,FALSE)),"")</f>
        <v/>
      </c>
    </row>
    <row r="369" spans="1:8" x14ac:dyDescent="0.2">
      <c r="A369" s="65" t="str">
        <f t="array" ref="A369">IFERROR(INDEX('Annex 2 EHV charges'!$A$11:$A$11, MATCH(0, IF(ISBLANK('Annex 2 EHV charges'!$A$11:$A$11),1, COUNTIF(A$4:$A368, 'Annex 2 EHV charges'!$A$11:$A$11)), 0)),"")</f>
        <v/>
      </c>
      <c r="B369" s="65" t="str">
        <f>IF($A369="","",VLOOKUP($A369,'Annex 2 EHV charges'!$A:$O,2,0))</f>
        <v/>
      </c>
      <c r="C369" s="66" t="str">
        <f>IF($A369="","",VLOOKUP($A369,'Annex 2 EHV charges'!$A:$O,3,0))</f>
        <v/>
      </c>
      <c r="D369" s="65" t="str">
        <f>IF($A369="","",VLOOKUP($A369,'Annex 2 EHV charges'!$A:$O,7,0))</f>
        <v/>
      </c>
      <c r="E369" s="67" t="str">
        <f>IFERROR(IF(VLOOKUP($A369,'Annex 2 EHV charges'!$A:$O,8,FALSE)=0,"",VLOOKUP($A369,'Annex 2 EHV charges'!$A:$O,8,FALSE)),"")</f>
        <v/>
      </c>
      <c r="F369" s="68" t="str">
        <f>IFERROR(IF(VLOOKUP($A369,'Annex 2 EHV charges'!$A:$O,9,FALSE)=0,"",VLOOKUP($A369,'Annex 2 EHV charges'!$A:$O,9,FALSE)),"")</f>
        <v/>
      </c>
      <c r="G369" s="69" t="str">
        <f>IFERROR(IF(VLOOKUP($A369,'Annex 2 EHV charges'!$A:$O,10,FALSE)=0,"",VLOOKUP($A369,'Annex 2 EHV charges'!$A:$O,10,FALSE)),"")</f>
        <v/>
      </c>
      <c r="H369" s="69" t="str">
        <f>IFERROR(IF(VLOOKUP($A369,'Annex 2 EHV charges'!$A:$O,11,FALSE)=0,"",VLOOKUP($A369,'Annex 2 EHV charges'!$A:$O,11,FALSE)),"")</f>
        <v/>
      </c>
    </row>
    <row r="370" spans="1:8" x14ac:dyDescent="0.2">
      <c r="A370" s="65" t="str">
        <f t="array" ref="A370">IFERROR(INDEX('Annex 2 EHV charges'!$A$11:$A$11, MATCH(0, IF(ISBLANK('Annex 2 EHV charges'!$A$11:$A$11),1, COUNTIF(A$4:$A369, 'Annex 2 EHV charges'!$A$11:$A$11)), 0)),"")</f>
        <v/>
      </c>
      <c r="B370" s="65" t="str">
        <f>IF($A370="","",VLOOKUP($A370,'Annex 2 EHV charges'!$A:$O,2,0))</f>
        <v/>
      </c>
      <c r="C370" s="66" t="str">
        <f>IF($A370="","",VLOOKUP($A370,'Annex 2 EHV charges'!$A:$O,3,0))</f>
        <v/>
      </c>
      <c r="D370" s="65" t="str">
        <f>IF($A370="","",VLOOKUP($A370,'Annex 2 EHV charges'!$A:$O,7,0))</f>
        <v/>
      </c>
      <c r="E370" s="67" t="str">
        <f>IFERROR(IF(VLOOKUP($A370,'Annex 2 EHV charges'!$A:$O,8,FALSE)=0,"",VLOOKUP($A370,'Annex 2 EHV charges'!$A:$O,8,FALSE)),"")</f>
        <v/>
      </c>
      <c r="F370" s="68" t="str">
        <f>IFERROR(IF(VLOOKUP($A370,'Annex 2 EHV charges'!$A:$O,9,FALSE)=0,"",VLOOKUP($A370,'Annex 2 EHV charges'!$A:$O,9,FALSE)),"")</f>
        <v/>
      </c>
      <c r="G370" s="69" t="str">
        <f>IFERROR(IF(VLOOKUP($A370,'Annex 2 EHV charges'!$A:$O,10,FALSE)=0,"",VLOOKUP($A370,'Annex 2 EHV charges'!$A:$O,10,FALSE)),"")</f>
        <v/>
      </c>
      <c r="H370" s="69" t="str">
        <f>IFERROR(IF(VLOOKUP($A370,'Annex 2 EHV charges'!$A:$O,11,FALSE)=0,"",VLOOKUP($A370,'Annex 2 EHV charges'!$A:$O,11,FALSE)),"")</f>
        <v/>
      </c>
    </row>
    <row r="371" spans="1:8" x14ac:dyDescent="0.2">
      <c r="A371" s="65" t="str">
        <f t="array" ref="A371">IFERROR(INDEX('Annex 2 EHV charges'!$A$11:$A$11, MATCH(0, IF(ISBLANK('Annex 2 EHV charges'!$A$11:$A$11),1, COUNTIF(A$4:$A370, 'Annex 2 EHV charges'!$A$11:$A$11)), 0)),"")</f>
        <v/>
      </c>
      <c r="B371" s="65" t="str">
        <f>IF($A371="","",VLOOKUP($A371,'Annex 2 EHV charges'!$A:$O,2,0))</f>
        <v/>
      </c>
      <c r="C371" s="66" t="str">
        <f>IF($A371="","",VLOOKUP($A371,'Annex 2 EHV charges'!$A:$O,3,0))</f>
        <v/>
      </c>
      <c r="D371" s="65" t="str">
        <f>IF($A371="","",VLOOKUP($A371,'Annex 2 EHV charges'!$A:$O,7,0))</f>
        <v/>
      </c>
      <c r="E371" s="67" t="str">
        <f>IFERROR(IF(VLOOKUP($A371,'Annex 2 EHV charges'!$A:$O,8,FALSE)=0,"",VLOOKUP($A371,'Annex 2 EHV charges'!$A:$O,8,FALSE)),"")</f>
        <v/>
      </c>
      <c r="F371" s="68" t="str">
        <f>IFERROR(IF(VLOOKUP($A371,'Annex 2 EHV charges'!$A:$O,9,FALSE)=0,"",VLOOKUP($A371,'Annex 2 EHV charges'!$A:$O,9,FALSE)),"")</f>
        <v/>
      </c>
      <c r="G371" s="69" t="str">
        <f>IFERROR(IF(VLOOKUP($A371,'Annex 2 EHV charges'!$A:$O,10,FALSE)=0,"",VLOOKUP($A371,'Annex 2 EHV charges'!$A:$O,10,FALSE)),"")</f>
        <v/>
      </c>
      <c r="H371" s="69" t="str">
        <f>IFERROR(IF(VLOOKUP($A371,'Annex 2 EHV charges'!$A:$O,11,FALSE)=0,"",VLOOKUP($A371,'Annex 2 EHV charges'!$A:$O,11,FALSE)),"")</f>
        <v/>
      </c>
    </row>
    <row r="372" spans="1:8" x14ac:dyDescent="0.2">
      <c r="A372" s="65" t="str">
        <f t="array" ref="A372">IFERROR(INDEX('Annex 2 EHV charges'!$A$11:$A$11, MATCH(0, IF(ISBLANK('Annex 2 EHV charges'!$A$11:$A$11),1, COUNTIF(A$4:$A371, 'Annex 2 EHV charges'!$A$11:$A$11)), 0)),"")</f>
        <v/>
      </c>
      <c r="B372" s="65" t="str">
        <f>IF($A372="","",VLOOKUP($A372,'Annex 2 EHV charges'!$A:$O,2,0))</f>
        <v/>
      </c>
      <c r="C372" s="66" t="str">
        <f>IF($A372="","",VLOOKUP($A372,'Annex 2 EHV charges'!$A:$O,3,0))</f>
        <v/>
      </c>
      <c r="D372" s="65" t="str">
        <f>IF($A372="","",VLOOKUP($A372,'Annex 2 EHV charges'!$A:$O,7,0))</f>
        <v/>
      </c>
      <c r="E372" s="67" t="str">
        <f>IFERROR(IF(VLOOKUP($A372,'Annex 2 EHV charges'!$A:$O,8,FALSE)=0,"",VLOOKUP($A372,'Annex 2 EHV charges'!$A:$O,8,FALSE)),"")</f>
        <v/>
      </c>
      <c r="F372" s="68" t="str">
        <f>IFERROR(IF(VLOOKUP($A372,'Annex 2 EHV charges'!$A:$O,9,FALSE)=0,"",VLOOKUP($A372,'Annex 2 EHV charges'!$A:$O,9,FALSE)),"")</f>
        <v/>
      </c>
      <c r="G372" s="69" t="str">
        <f>IFERROR(IF(VLOOKUP($A372,'Annex 2 EHV charges'!$A:$O,10,FALSE)=0,"",VLOOKUP($A372,'Annex 2 EHV charges'!$A:$O,10,FALSE)),"")</f>
        <v/>
      </c>
      <c r="H372" s="69" t="str">
        <f>IFERROR(IF(VLOOKUP($A372,'Annex 2 EHV charges'!$A:$O,11,FALSE)=0,"",VLOOKUP($A372,'Annex 2 EHV charges'!$A:$O,11,FALSE)),"")</f>
        <v/>
      </c>
    </row>
    <row r="373" spans="1:8" x14ac:dyDescent="0.2">
      <c r="A373" s="65" t="str">
        <f t="array" ref="A373">IFERROR(INDEX('Annex 2 EHV charges'!$A$11:$A$11, MATCH(0, IF(ISBLANK('Annex 2 EHV charges'!$A$11:$A$11),1, COUNTIF(A$4:$A372, 'Annex 2 EHV charges'!$A$11:$A$11)), 0)),"")</f>
        <v/>
      </c>
      <c r="B373" s="65" t="str">
        <f>IF($A373="","",VLOOKUP($A373,'Annex 2 EHV charges'!$A:$O,2,0))</f>
        <v/>
      </c>
      <c r="C373" s="66" t="str">
        <f>IF($A373="","",VLOOKUP($A373,'Annex 2 EHV charges'!$A:$O,3,0))</f>
        <v/>
      </c>
      <c r="D373" s="65" t="str">
        <f>IF($A373="","",VLOOKUP($A373,'Annex 2 EHV charges'!$A:$O,7,0))</f>
        <v/>
      </c>
      <c r="E373" s="67" t="str">
        <f>IFERROR(IF(VLOOKUP($A373,'Annex 2 EHV charges'!$A:$O,8,FALSE)=0,"",VLOOKUP($A373,'Annex 2 EHV charges'!$A:$O,8,FALSE)),"")</f>
        <v/>
      </c>
      <c r="F373" s="68" t="str">
        <f>IFERROR(IF(VLOOKUP($A373,'Annex 2 EHV charges'!$A:$O,9,FALSE)=0,"",VLOOKUP($A373,'Annex 2 EHV charges'!$A:$O,9,FALSE)),"")</f>
        <v/>
      </c>
      <c r="G373" s="69" t="str">
        <f>IFERROR(IF(VLOOKUP($A373,'Annex 2 EHV charges'!$A:$O,10,FALSE)=0,"",VLOOKUP($A373,'Annex 2 EHV charges'!$A:$O,10,FALSE)),"")</f>
        <v/>
      </c>
      <c r="H373" s="69" t="str">
        <f>IFERROR(IF(VLOOKUP($A373,'Annex 2 EHV charges'!$A:$O,11,FALSE)=0,"",VLOOKUP($A373,'Annex 2 EHV charges'!$A:$O,11,FALSE)),"")</f>
        <v/>
      </c>
    </row>
    <row r="374" spans="1:8" x14ac:dyDescent="0.2">
      <c r="A374" s="65" t="str">
        <f t="array" ref="A374">IFERROR(INDEX('Annex 2 EHV charges'!$A$11:$A$11, MATCH(0, IF(ISBLANK('Annex 2 EHV charges'!$A$11:$A$11),1, COUNTIF(A$4:$A373, 'Annex 2 EHV charges'!$A$11:$A$11)), 0)),"")</f>
        <v/>
      </c>
      <c r="B374" s="65" t="str">
        <f>IF($A374="","",VLOOKUP($A374,'Annex 2 EHV charges'!$A:$O,2,0))</f>
        <v/>
      </c>
      <c r="C374" s="66" t="str">
        <f>IF($A374="","",VLOOKUP($A374,'Annex 2 EHV charges'!$A:$O,3,0))</f>
        <v/>
      </c>
      <c r="D374" s="65" t="str">
        <f>IF($A374="","",VLOOKUP($A374,'Annex 2 EHV charges'!$A:$O,7,0))</f>
        <v/>
      </c>
      <c r="E374" s="67" t="str">
        <f>IFERROR(IF(VLOOKUP($A374,'Annex 2 EHV charges'!$A:$O,8,FALSE)=0,"",VLOOKUP($A374,'Annex 2 EHV charges'!$A:$O,8,FALSE)),"")</f>
        <v/>
      </c>
      <c r="F374" s="68" t="str">
        <f>IFERROR(IF(VLOOKUP($A374,'Annex 2 EHV charges'!$A:$O,9,FALSE)=0,"",VLOOKUP($A374,'Annex 2 EHV charges'!$A:$O,9,FALSE)),"")</f>
        <v/>
      </c>
      <c r="G374" s="69" t="str">
        <f>IFERROR(IF(VLOOKUP($A374,'Annex 2 EHV charges'!$A:$O,10,FALSE)=0,"",VLOOKUP($A374,'Annex 2 EHV charges'!$A:$O,10,FALSE)),"")</f>
        <v/>
      </c>
      <c r="H374" s="69" t="str">
        <f>IFERROR(IF(VLOOKUP($A374,'Annex 2 EHV charges'!$A:$O,11,FALSE)=0,"",VLOOKUP($A374,'Annex 2 EHV charges'!$A:$O,11,FALSE)),"")</f>
        <v/>
      </c>
    </row>
    <row r="375" spans="1:8" x14ac:dyDescent="0.2">
      <c r="A375" s="65" t="str">
        <f t="array" ref="A375">IFERROR(INDEX('Annex 2 EHV charges'!$A$11:$A$11, MATCH(0, IF(ISBLANK('Annex 2 EHV charges'!$A$11:$A$11),1, COUNTIF(A$4:$A374, 'Annex 2 EHV charges'!$A$11:$A$11)), 0)),"")</f>
        <v/>
      </c>
      <c r="B375" s="65" t="str">
        <f>IF($A375="","",VLOOKUP($A375,'Annex 2 EHV charges'!$A:$O,2,0))</f>
        <v/>
      </c>
      <c r="C375" s="66" t="str">
        <f>IF($A375="","",VLOOKUP($A375,'Annex 2 EHV charges'!$A:$O,3,0))</f>
        <v/>
      </c>
      <c r="D375" s="65" t="str">
        <f>IF($A375="","",VLOOKUP($A375,'Annex 2 EHV charges'!$A:$O,7,0))</f>
        <v/>
      </c>
      <c r="E375" s="67" t="str">
        <f>IFERROR(IF(VLOOKUP($A375,'Annex 2 EHV charges'!$A:$O,8,FALSE)=0,"",VLOOKUP($A375,'Annex 2 EHV charges'!$A:$O,8,FALSE)),"")</f>
        <v/>
      </c>
      <c r="F375" s="68" t="str">
        <f>IFERROR(IF(VLOOKUP($A375,'Annex 2 EHV charges'!$A:$O,9,FALSE)=0,"",VLOOKUP($A375,'Annex 2 EHV charges'!$A:$O,9,FALSE)),"")</f>
        <v/>
      </c>
      <c r="G375" s="69" t="str">
        <f>IFERROR(IF(VLOOKUP($A375,'Annex 2 EHV charges'!$A:$O,10,FALSE)=0,"",VLOOKUP($A375,'Annex 2 EHV charges'!$A:$O,10,FALSE)),"")</f>
        <v/>
      </c>
      <c r="H375" s="69" t="str">
        <f>IFERROR(IF(VLOOKUP($A375,'Annex 2 EHV charges'!$A:$O,11,FALSE)=0,"",VLOOKUP($A375,'Annex 2 EHV charges'!$A:$O,11,FALSE)),"")</f>
        <v/>
      </c>
    </row>
    <row r="376" spans="1:8" x14ac:dyDescent="0.2">
      <c r="A376" s="65" t="str">
        <f t="array" ref="A376">IFERROR(INDEX('Annex 2 EHV charges'!$A$11:$A$11, MATCH(0, IF(ISBLANK('Annex 2 EHV charges'!$A$11:$A$11),1, COUNTIF(A$4:$A375, 'Annex 2 EHV charges'!$A$11:$A$11)), 0)),"")</f>
        <v/>
      </c>
      <c r="B376" s="65" t="str">
        <f>IF($A376="","",VLOOKUP($A376,'Annex 2 EHV charges'!$A:$O,2,0))</f>
        <v/>
      </c>
      <c r="C376" s="66" t="str">
        <f>IF($A376="","",VLOOKUP($A376,'Annex 2 EHV charges'!$A:$O,3,0))</f>
        <v/>
      </c>
      <c r="D376" s="65" t="str">
        <f>IF($A376="","",VLOOKUP($A376,'Annex 2 EHV charges'!$A:$O,7,0))</f>
        <v/>
      </c>
      <c r="E376" s="67" t="str">
        <f>IFERROR(IF(VLOOKUP($A376,'Annex 2 EHV charges'!$A:$O,8,FALSE)=0,"",VLOOKUP($A376,'Annex 2 EHV charges'!$A:$O,8,FALSE)),"")</f>
        <v/>
      </c>
      <c r="F376" s="68" t="str">
        <f>IFERROR(IF(VLOOKUP($A376,'Annex 2 EHV charges'!$A:$O,9,FALSE)=0,"",VLOOKUP($A376,'Annex 2 EHV charges'!$A:$O,9,FALSE)),"")</f>
        <v/>
      </c>
      <c r="G376" s="69" t="str">
        <f>IFERROR(IF(VLOOKUP($A376,'Annex 2 EHV charges'!$A:$O,10,FALSE)=0,"",VLOOKUP($A376,'Annex 2 EHV charges'!$A:$O,10,FALSE)),"")</f>
        <v/>
      </c>
      <c r="H376" s="69" t="str">
        <f>IFERROR(IF(VLOOKUP($A376,'Annex 2 EHV charges'!$A:$O,11,FALSE)=0,"",VLOOKUP($A376,'Annex 2 EHV charges'!$A:$O,11,FALSE)),"")</f>
        <v/>
      </c>
    </row>
    <row r="377" spans="1:8" x14ac:dyDescent="0.2">
      <c r="A377" s="65" t="str">
        <f t="array" ref="A377">IFERROR(INDEX('Annex 2 EHV charges'!$A$11:$A$11, MATCH(0, IF(ISBLANK('Annex 2 EHV charges'!$A$11:$A$11),1, COUNTIF(A$4:$A376, 'Annex 2 EHV charges'!$A$11:$A$11)), 0)),"")</f>
        <v/>
      </c>
      <c r="B377" s="65" t="str">
        <f>IF($A377="","",VLOOKUP($A377,'Annex 2 EHV charges'!$A:$O,2,0))</f>
        <v/>
      </c>
      <c r="C377" s="66" t="str">
        <f>IF($A377="","",VLOOKUP($A377,'Annex 2 EHV charges'!$A:$O,3,0))</f>
        <v/>
      </c>
      <c r="D377" s="65" t="str">
        <f>IF($A377="","",VLOOKUP($A377,'Annex 2 EHV charges'!$A:$O,7,0))</f>
        <v/>
      </c>
      <c r="E377" s="67" t="str">
        <f>IFERROR(IF(VLOOKUP($A377,'Annex 2 EHV charges'!$A:$O,8,FALSE)=0,"",VLOOKUP($A377,'Annex 2 EHV charges'!$A:$O,8,FALSE)),"")</f>
        <v/>
      </c>
      <c r="F377" s="68" t="str">
        <f>IFERROR(IF(VLOOKUP($A377,'Annex 2 EHV charges'!$A:$O,9,FALSE)=0,"",VLOOKUP($A377,'Annex 2 EHV charges'!$A:$O,9,FALSE)),"")</f>
        <v/>
      </c>
      <c r="G377" s="69" t="str">
        <f>IFERROR(IF(VLOOKUP($A377,'Annex 2 EHV charges'!$A:$O,10,FALSE)=0,"",VLOOKUP($A377,'Annex 2 EHV charges'!$A:$O,10,FALSE)),"")</f>
        <v/>
      </c>
      <c r="H377" s="69" t="str">
        <f>IFERROR(IF(VLOOKUP($A377,'Annex 2 EHV charges'!$A:$O,11,FALSE)=0,"",VLOOKUP($A377,'Annex 2 EHV charges'!$A:$O,11,FALSE)),"")</f>
        <v/>
      </c>
    </row>
    <row r="378" spans="1:8" x14ac:dyDescent="0.2">
      <c r="A378" s="65" t="str">
        <f t="array" ref="A378">IFERROR(INDEX('Annex 2 EHV charges'!$A$11:$A$11, MATCH(0, IF(ISBLANK('Annex 2 EHV charges'!$A$11:$A$11),1, COUNTIF(A$4:$A377, 'Annex 2 EHV charges'!$A$11:$A$11)), 0)),"")</f>
        <v/>
      </c>
      <c r="B378" s="65" t="str">
        <f>IF($A378="","",VLOOKUP($A378,'Annex 2 EHV charges'!$A:$O,2,0))</f>
        <v/>
      </c>
      <c r="C378" s="66" t="str">
        <f>IF($A378="","",VLOOKUP($A378,'Annex 2 EHV charges'!$A:$O,3,0))</f>
        <v/>
      </c>
      <c r="D378" s="65" t="str">
        <f>IF($A378="","",VLOOKUP($A378,'Annex 2 EHV charges'!$A:$O,7,0))</f>
        <v/>
      </c>
      <c r="E378" s="67" t="str">
        <f>IFERROR(IF(VLOOKUP($A378,'Annex 2 EHV charges'!$A:$O,8,FALSE)=0,"",VLOOKUP($A378,'Annex 2 EHV charges'!$A:$O,8,FALSE)),"")</f>
        <v/>
      </c>
      <c r="F378" s="68" t="str">
        <f>IFERROR(IF(VLOOKUP($A378,'Annex 2 EHV charges'!$A:$O,9,FALSE)=0,"",VLOOKUP($A378,'Annex 2 EHV charges'!$A:$O,9,FALSE)),"")</f>
        <v/>
      </c>
      <c r="G378" s="69" t="str">
        <f>IFERROR(IF(VLOOKUP($A378,'Annex 2 EHV charges'!$A:$O,10,FALSE)=0,"",VLOOKUP($A378,'Annex 2 EHV charges'!$A:$O,10,FALSE)),"")</f>
        <v/>
      </c>
      <c r="H378" s="69" t="str">
        <f>IFERROR(IF(VLOOKUP($A378,'Annex 2 EHV charges'!$A:$O,11,FALSE)=0,"",VLOOKUP($A378,'Annex 2 EHV charges'!$A:$O,11,FALSE)),"")</f>
        <v/>
      </c>
    </row>
    <row r="379" spans="1:8" x14ac:dyDescent="0.2">
      <c r="A379" s="65" t="str">
        <f t="array" ref="A379">IFERROR(INDEX('Annex 2 EHV charges'!$A$11:$A$11, MATCH(0, IF(ISBLANK('Annex 2 EHV charges'!$A$11:$A$11),1, COUNTIF(A$4:$A378, 'Annex 2 EHV charges'!$A$11:$A$11)), 0)),"")</f>
        <v/>
      </c>
      <c r="B379" s="65" t="str">
        <f>IF($A379="","",VLOOKUP($A379,'Annex 2 EHV charges'!$A:$O,2,0))</f>
        <v/>
      </c>
      <c r="C379" s="66" t="str">
        <f>IF($A379="","",VLOOKUP($A379,'Annex 2 EHV charges'!$A:$O,3,0))</f>
        <v/>
      </c>
      <c r="D379" s="65" t="str">
        <f>IF($A379="","",VLOOKUP($A379,'Annex 2 EHV charges'!$A:$O,7,0))</f>
        <v/>
      </c>
      <c r="E379" s="67" t="str">
        <f>IFERROR(IF(VLOOKUP($A379,'Annex 2 EHV charges'!$A:$O,8,FALSE)=0,"",VLOOKUP($A379,'Annex 2 EHV charges'!$A:$O,8,FALSE)),"")</f>
        <v/>
      </c>
      <c r="F379" s="68" t="str">
        <f>IFERROR(IF(VLOOKUP($A379,'Annex 2 EHV charges'!$A:$O,9,FALSE)=0,"",VLOOKUP($A379,'Annex 2 EHV charges'!$A:$O,9,FALSE)),"")</f>
        <v/>
      </c>
      <c r="G379" s="69" t="str">
        <f>IFERROR(IF(VLOOKUP($A379,'Annex 2 EHV charges'!$A:$O,10,FALSE)=0,"",VLOOKUP($A379,'Annex 2 EHV charges'!$A:$O,10,FALSE)),"")</f>
        <v/>
      </c>
      <c r="H379" s="69" t="str">
        <f>IFERROR(IF(VLOOKUP($A379,'Annex 2 EHV charges'!$A:$O,11,FALSE)=0,"",VLOOKUP($A379,'Annex 2 EHV charges'!$A:$O,11,FALSE)),"")</f>
        <v/>
      </c>
    </row>
    <row r="380" spans="1:8" x14ac:dyDescent="0.2">
      <c r="A380" s="65" t="str">
        <f t="array" ref="A380">IFERROR(INDEX('Annex 2 EHV charges'!$A$11:$A$11, MATCH(0, IF(ISBLANK('Annex 2 EHV charges'!$A$11:$A$11),1, COUNTIF(A$4:$A379, 'Annex 2 EHV charges'!$A$11:$A$11)), 0)),"")</f>
        <v/>
      </c>
      <c r="B380" s="65" t="str">
        <f>IF($A380="","",VLOOKUP($A380,'Annex 2 EHV charges'!$A:$O,2,0))</f>
        <v/>
      </c>
      <c r="C380" s="66" t="str">
        <f>IF($A380="","",VLOOKUP($A380,'Annex 2 EHV charges'!$A:$O,3,0))</f>
        <v/>
      </c>
      <c r="D380" s="65" t="str">
        <f>IF($A380="","",VLOOKUP($A380,'Annex 2 EHV charges'!$A:$O,7,0))</f>
        <v/>
      </c>
      <c r="E380" s="67" t="str">
        <f>IFERROR(IF(VLOOKUP($A380,'Annex 2 EHV charges'!$A:$O,8,FALSE)=0,"",VLOOKUP($A380,'Annex 2 EHV charges'!$A:$O,8,FALSE)),"")</f>
        <v/>
      </c>
      <c r="F380" s="68" t="str">
        <f>IFERROR(IF(VLOOKUP($A380,'Annex 2 EHV charges'!$A:$O,9,FALSE)=0,"",VLOOKUP($A380,'Annex 2 EHV charges'!$A:$O,9,FALSE)),"")</f>
        <v/>
      </c>
      <c r="G380" s="69" t="str">
        <f>IFERROR(IF(VLOOKUP($A380,'Annex 2 EHV charges'!$A:$O,10,FALSE)=0,"",VLOOKUP($A380,'Annex 2 EHV charges'!$A:$O,10,FALSE)),"")</f>
        <v/>
      </c>
      <c r="H380" s="69" t="str">
        <f>IFERROR(IF(VLOOKUP($A380,'Annex 2 EHV charges'!$A:$O,11,FALSE)=0,"",VLOOKUP($A380,'Annex 2 EHV charges'!$A:$O,11,FALSE)),"")</f>
        <v/>
      </c>
    </row>
    <row r="381" spans="1:8" x14ac:dyDescent="0.2">
      <c r="A381" s="65" t="str">
        <f t="array" ref="A381">IFERROR(INDEX('Annex 2 EHV charges'!$A$11:$A$11, MATCH(0, IF(ISBLANK('Annex 2 EHV charges'!$A$11:$A$11),1, COUNTIF(A$4:$A380, 'Annex 2 EHV charges'!$A$11:$A$11)), 0)),"")</f>
        <v/>
      </c>
      <c r="B381" s="65" t="str">
        <f>IF($A381="","",VLOOKUP($A381,'Annex 2 EHV charges'!$A:$O,2,0))</f>
        <v/>
      </c>
      <c r="C381" s="66" t="str">
        <f>IF($A381="","",VLOOKUP($A381,'Annex 2 EHV charges'!$A:$O,3,0))</f>
        <v/>
      </c>
      <c r="D381" s="65" t="str">
        <f>IF($A381="","",VLOOKUP($A381,'Annex 2 EHV charges'!$A:$O,7,0))</f>
        <v/>
      </c>
      <c r="E381" s="67" t="str">
        <f>IFERROR(IF(VLOOKUP($A381,'Annex 2 EHV charges'!$A:$O,8,FALSE)=0,"",VLOOKUP($A381,'Annex 2 EHV charges'!$A:$O,8,FALSE)),"")</f>
        <v/>
      </c>
      <c r="F381" s="68" t="str">
        <f>IFERROR(IF(VLOOKUP($A381,'Annex 2 EHV charges'!$A:$O,9,FALSE)=0,"",VLOOKUP($A381,'Annex 2 EHV charges'!$A:$O,9,FALSE)),"")</f>
        <v/>
      </c>
      <c r="G381" s="69" t="str">
        <f>IFERROR(IF(VLOOKUP($A381,'Annex 2 EHV charges'!$A:$O,10,FALSE)=0,"",VLOOKUP($A381,'Annex 2 EHV charges'!$A:$O,10,FALSE)),"")</f>
        <v/>
      </c>
      <c r="H381" s="69" t="str">
        <f>IFERROR(IF(VLOOKUP($A381,'Annex 2 EHV charges'!$A:$O,11,FALSE)=0,"",VLOOKUP($A381,'Annex 2 EHV charges'!$A:$O,11,FALSE)),"")</f>
        <v/>
      </c>
    </row>
    <row r="382" spans="1:8" x14ac:dyDescent="0.2">
      <c r="A382" s="65" t="str">
        <f t="array" ref="A382">IFERROR(INDEX('Annex 2 EHV charges'!$A$11:$A$11, MATCH(0, IF(ISBLANK('Annex 2 EHV charges'!$A$11:$A$11),1, COUNTIF(A$4:$A381, 'Annex 2 EHV charges'!$A$11:$A$11)), 0)),"")</f>
        <v/>
      </c>
      <c r="B382" s="65" t="str">
        <f>IF($A382="","",VLOOKUP($A382,'Annex 2 EHV charges'!$A:$O,2,0))</f>
        <v/>
      </c>
      <c r="C382" s="66" t="str">
        <f>IF($A382="","",VLOOKUP($A382,'Annex 2 EHV charges'!$A:$O,3,0))</f>
        <v/>
      </c>
      <c r="D382" s="65" t="str">
        <f>IF($A382="","",VLOOKUP($A382,'Annex 2 EHV charges'!$A:$O,7,0))</f>
        <v/>
      </c>
      <c r="E382" s="67" t="str">
        <f>IFERROR(IF(VLOOKUP($A382,'Annex 2 EHV charges'!$A:$O,8,FALSE)=0,"",VLOOKUP($A382,'Annex 2 EHV charges'!$A:$O,8,FALSE)),"")</f>
        <v/>
      </c>
      <c r="F382" s="68" t="str">
        <f>IFERROR(IF(VLOOKUP($A382,'Annex 2 EHV charges'!$A:$O,9,FALSE)=0,"",VLOOKUP($A382,'Annex 2 EHV charges'!$A:$O,9,FALSE)),"")</f>
        <v/>
      </c>
      <c r="G382" s="69" t="str">
        <f>IFERROR(IF(VLOOKUP($A382,'Annex 2 EHV charges'!$A:$O,10,FALSE)=0,"",VLOOKUP($A382,'Annex 2 EHV charges'!$A:$O,10,FALSE)),"")</f>
        <v/>
      </c>
      <c r="H382" s="69" t="str">
        <f>IFERROR(IF(VLOOKUP($A382,'Annex 2 EHV charges'!$A:$O,11,FALSE)=0,"",VLOOKUP($A382,'Annex 2 EHV charges'!$A:$O,11,FALSE)),"")</f>
        <v/>
      </c>
    </row>
    <row r="383" spans="1:8" x14ac:dyDescent="0.2">
      <c r="A383" s="65" t="str">
        <f t="array" ref="A383">IFERROR(INDEX('Annex 2 EHV charges'!$A$11:$A$11, MATCH(0, IF(ISBLANK('Annex 2 EHV charges'!$A$11:$A$11),1, COUNTIF(A$4:$A382, 'Annex 2 EHV charges'!$A$11:$A$11)), 0)),"")</f>
        <v/>
      </c>
      <c r="B383" s="65" t="str">
        <f>IF($A383="","",VLOOKUP($A383,'Annex 2 EHV charges'!$A:$O,2,0))</f>
        <v/>
      </c>
      <c r="C383" s="66" t="str">
        <f>IF($A383="","",VLOOKUP($A383,'Annex 2 EHV charges'!$A:$O,3,0))</f>
        <v/>
      </c>
      <c r="D383" s="65" t="str">
        <f>IF($A383="","",VLOOKUP($A383,'Annex 2 EHV charges'!$A:$O,7,0))</f>
        <v/>
      </c>
      <c r="E383" s="67" t="str">
        <f>IFERROR(IF(VLOOKUP($A383,'Annex 2 EHV charges'!$A:$O,8,FALSE)=0,"",VLOOKUP($A383,'Annex 2 EHV charges'!$A:$O,8,FALSE)),"")</f>
        <v/>
      </c>
      <c r="F383" s="68" t="str">
        <f>IFERROR(IF(VLOOKUP($A383,'Annex 2 EHV charges'!$A:$O,9,FALSE)=0,"",VLOOKUP($A383,'Annex 2 EHV charges'!$A:$O,9,FALSE)),"")</f>
        <v/>
      </c>
      <c r="G383" s="69" t="str">
        <f>IFERROR(IF(VLOOKUP($A383,'Annex 2 EHV charges'!$A:$O,10,FALSE)=0,"",VLOOKUP($A383,'Annex 2 EHV charges'!$A:$O,10,FALSE)),"")</f>
        <v/>
      </c>
      <c r="H383" s="69" t="str">
        <f>IFERROR(IF(VLOOKUP($A383,'Annex 2 EHV charges'!$A:$O,11,FALSE)=0,"",VLOOKUP($A383,'Annex 2 EHV charges'!$A:$O,11,FALSE)),"")</f>
        <v/>
      </c>
    </row>
    <row r="384" spans="1:8" x14ac:dyDescent="0.2">
      <c r="A384" s="65" t="str">
        <f t="array" ref="A384">IFERROR(INDEX('Annex 2 EHV charges'!$A$11:$A$11, MATCH(0, IF(ISBLANK('Annex 2 EHV charges'!$A$11:$A$11),1, COUNTIF(A$4:$A383, 'Annex 2 EHV charges'!$A$11:$A$11)), 0)),"")</f>
        <v/>
      </c>
      <c r="B384" s="65" t="str">
        <f>IF($A384="","",VLOOKUP($A384,'Annex 2 EHV charges'!$A:$O,2,0))</f>
        <v/>
      </c>
      <c r="C384" s="66" t="str">
        <f>IF($A384="","",VLOOKUP($A384,'Annex 2 EHV charges'!$A:$O,3,0))</f>
        <v/>
      </c>
      <c r="D384" s="65" t="str">
        <f>IF($A384="","",VLOOKUP($A384,'Annex 2 EHV charges'!$A:$O,7,0))</f>
        <v/>
      </c>
      <c r="E384" s="67" t="str">
        <f>IFERROR(IF(VLOOKUP($A384,'Annex 2 EHV charges'!$A:$O,8,FALSE)=0,"",VLOOKUP($A384,'Annex 2 EHV charges'!$A:$O,8,FALSE)),"")</f>
        <v/>
      </c>
      <c r="F384" s="68" t="str">
        <f>IFERROR(IF(VLOOKUP($A384,'Annex 2 EHV charges'!$A:$O,9,FALSE)=0,"",VLOOKUP($A384,'Annex 2 EHV charges'!$A:$O,9,FALSE)),"")</f>
        <v/>
      </c>
      <c r="G384" s="69" t="str">
        <f>IFERROR(IF(VLOOKUP($A384,'Annex 2 EHV charges'!$A:$O,10,FALSE)=0,"",VLOOKUP($A384,'Annex 2 EHV charges'!$A:$O,10,FALSE)),"")</f>
        <v/>
      </c>
      <c r="H384" s="69" t="str">
        <f>IFERROR(IF(VLOOKUP($A384,'Annex 2 EHV charges'!$A:$O,11,FALSE)=0,"",VLOOKUP($A384,'Annex 2 EHV charges'!$A:$O,11,FALSE)),"")</f>
        <v/>
      </c>
    </row>
    <row r="385" spans="1:8" x14ac:dyDescent="0.2">
      <c r="A385" s="65" t="str">
        <f t="array" ref="A385">IFERROR(INDEX('Annex 2 EHV charges'!$A$11:$A$11, MATCH(0, IF(ISBLANK('Annex 2 EHV charges'!$A$11:$A$11),1, COUNTIF(A$4:$A384, 'Annex 2 EHV charges'!$A$11:$A$11)), 0)),"")</f>
        <v/>
      </c>
      <c r="B385" s="65" t="str">
        <f>IF($A385="","",VLOOKUP($A385,'Annex 2 EHV charges'!$A:$O,2,0))</f>
        <v/>
      </c>
      <c r="C385" s="66" t="str">
        <f>IF($A385="","",VLOOKUP($A385,'Annex 2 EHV charges'!$A:$O,3,0))</f>
        <v/>
      </c>
      <c r="D385" s="65" t="str">
        <f>IF($A385="","",VLOOKUP($A385,'Annex 2 EHV charges'!$A:$O,7,0))</f>
        <v/>
      </c>
      <c r="E385" s="67" t="str">
        <f>IFERROR(IF(VLOOKUP($A385,'Annex 2 EHV charges'!$A:$O,8,FALSE)=0,"",VLOOKUP($A385,'Annex 2 EHV charges'!$A:$O,8,FALSE)),"")</f>
        <v/>
      </c>
      <c r="F385" s="68" t="str">
        <f>IFERROR(IF(VLOOKUP($A385,'Annex 2 EHV charges'!$A:$O,9,FALSE)=0,"",VLOOKUP($A385,'Annex 2 EHV charges'!$A:$O,9,FALSE)),"")</f>
        <v/>
      </c>
      <c r="G385" s="69" t="str">
        <f>IFERROR(IF(VLOOKUP($A385,'Annex 2 EHV charges'!$A:$O,10,FALSE)=0,"",VLOOKUP($A385,'Annex 2 EHV charges'!$A:$O,10,FALSE)),"")</f>
        <v/>
      </c>
      <c r="H385" s="69" t="str">
        <f>IFERROR(IF(VLOOKUP($A385,'Annex 2 EHV charges'!$A:$O,11,FALSE)=0,"",VLOOKUP($A385,'Annex 2 EHV charges'!$A:$O,11,FALSE)),"")</f>
        <v/>
      </c>
    </row>
  </sheetData>
  <mergeCells count="3">
    <mergeCell ref="A2:H2"/>
    <mergeCell ref="A1:H1"/>
    <mergeCell ref="A5:H5"/>
  </mergeCells>
  <pageMargins left="0.39370078740157483" right="0.35433070866141736" top="0.86614173228346458" bottom="0.74803149606299213" header="0.27559055118110237" footer="0.31496062992125984"/>
  <pageSetup paperSize="9" scale="93" fitToHeight="0" orientation="landscape" r:id="rId1"/>
  <headerFooter scaleWithDoc="0">
    <oddHeader>&amp;L&amp;"Arial,Bold"Annex 2a&amp;"Arial,Regular" - Schedule of Import Charges for use of the Distribution System by Designated EHV Properties (including LDNOs with Designated EHV Properties/end-users).</oddHeader>
    <oddFooter xml:space="preserve">&amp;L&amp;8Note: The list of MPANs / MSIDs provided may be incomplete; the DNO reserves the right to apply the listed charges to any other MPANs / MSIDs associated with the site.
</oddFooter>
    <firstFooter xml:space="preserve">&amp;L&amp;8Note: The list of MPANs / MSIDs provided may be incomplete; the DNO reserves the right to apply the listed charges to any other MPANs / MSIDs associated with the site.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307"/>
  <sheetViews>
    <sheetView zoomScaleNormal="100" zoomScaleSheetLayoutView="100" workbookViewId="0">
      <selection activeCell="E29" sqref="E29"/>
    </sheetView>
  </sheetViews>
  <sheetFormatPr defaultRowHeight="12.75" x14ac:dyDescent="0.2"/>
  <cols>
    <col min="1" max="1" width="14.7109375" style="33" customWidth="1"/>
    <col min="2" max="2" width="13.28515625" style="33" bestFit="1" customWidth="1"/>
    <col min="3" max="3" width="14.85546875" style="35" customWidth="1"/>
    <col min="4" max="4" width="50.7109375" style="35" customWidth="1"/>
    <col min="5" max="5" width="14.7109375" style="36" customWidth="1"/>
    <col min="6" max="7" width="14.7109375" style="37" customWidth="1"/>
    <col min="8" max="8" width="14.7109375" style="33" customWidth="1"/>
    <col min="9" max="9" width="15.5703125" style="33" customWidth="1"/>
    <col min="10" max="16384" width="9.140625" style="33"/>
  </cols>
  <sheetData>
    <row r="1" spans="1:15" ht="66.75" customHeight="1" x14ac:dyDescent="0.2">
      <c r="A1" s="234" t="s">
        <v>398</v>
      </c>
      <c r="B1" s="234"/>
      <c r="C1" s="234"/>
      <c r="D1" s="234"/>
      <c r="E1" s="234"/>
      <c r="F1" s="234"/>
      <c r="G1" s="234"/>
      <c r="H1" s="234"/>
    </row>
    <row r="2" spans="1:15" s="34" customFormat="1" ht="37.5" customHeight="1" x14ac:dyDescent="0.2">
      <c r="A2" s="214" t="str">
        <f>Overview!B4&amp; " - Effective from "&amp;TEXT(Overview!D4,"D MMMM YYYY")&amp;" - "&amp;Overview!E4&amp;" EDCM export charges"</f>
        <v>Harlaxton Energy Networks Limited - GSP_L - Effective from 1st April 2021 - Final EDCM export charges</v>
      </c>
      <c r="B2" s="215"/>
      <c r="C2" s="215"/>
      <c r="D2" s="215"/>
      <c r="E2" s="215"/>
      <c r="F2" s="215"/>
      <c r="G2" s="215"/>
      <c r="H2" s="216"/>
    </row>
    <row r="3" spans="1:15" s="46" customFormat="1" ht="18" x14ac:dyDescent="0.2">
      <c r="A3" s="63"/>
      <c r="B3" s="63"/>
      <c r="C3" s="63"/>
      <c r="D3" s="64"/>
      <c r="E3" s="47"/>
      <c r="F3" s="47"/>
      <c r="G3" s="48"/>
      <c r="H3" s="48"/>
      <c r="I3" s="45"/>
      <c r="J3" s="45"/>
      <c r="K3" s="45"/>
      <c r="L3" s="45"/>
      <c r="M3" s="45"/>
      <c r="N3" s="45"/>
      <c r="O3" s="45"/>
    </row>
    <row r="4" spans="1:15" ht="66" customHeight="1" x14ac:dyDescent="0.2">
      <c r="A4" s="81" t="s">
        <v>306</v>
      </c>
      <c r="B4" s="82" t="s">
        <v>290</v>
      </c>
      <c r="C4" s="81" t="s">
        <v>292</v>
      </c>
      <c r="D4" s="83" t="s">
        <v>33</v>
      </c>
      <c r="E4" s="83" t="str">
        <f>'Annex 2 EHV charges'!L10</f>
        <v>Export
Super Red
unit charge
(p/kWh)</v>
      </c>
      <c r="F4" s="83" t="str">
        <f>'Annex 2 EHV charges'!M10</f>
        <v>Export
fixed charge
(p/day)</v>
      </c>
      <c r="G4" s="83" t="str">
        <f>'Annex 2 EHV charges'!N10</f>
        <v>Export
capacity charge
(p/kVA/day)</v>
      </c>
      <c r="H4" s="83" t="str">
        <f>'Annex 2 EHV charges'!O10</f>
        <v>Export
exceeded capacity charge
(p/kVA/day)</v>
      </c>
    </row>
    <row r="5" spans="1:15" x14ac:dyDescent="0.2">
      <c r="A5" s="244" t="s">
        <v>531</v>
      </c>
      <c r="B5" s="245"/>
      <c r="C5" s="245"/>
      <c r="D5" s="246"/>
      <c r="E5" s="70" t="str">
        <f>IFERROR(IF(VLOOKUP($A5,'Annex 2 EHV charges'!$D:$O,9,FALSE)=0,"",VLOOKUP($A5,'Annex 2 EHV charges'!$D:$O,9,FALSE)),"")</f>
        <v/>
      </c>
      <c r="F5" s="71" t="str">
        <f>IFERROR(IF(VLOOKUP($A5,'Annex 2 EHV charges'!$D:$O,10,FALSE)=0,"",VLOOKUP($A5,'Annex 2 EHV charges'!$D:$O,10,FALSE)),"")</f>
        <v/>
      </c>
      <c r="G5" s="72" t="str">
        <f>IFERROR(IF(VLOOKUP($A5,'Annex 2 EHV charges'!$D:$O,11,FALSE)=0,"",VLOOKUP($A5,'Annex 2 EHV charges'!$D:$O,11,FALSE)),"")</f>
        <v/>
      </c>
      <c r="H5" s="72" t="str">
        <f>IFERROR(IF(VLOOKUP($A5,'Annex 2 EHV charges'!$D:$O,12,FALSE)=0,"",VLOOKUP($A5,'Annex 2 EHV charges'!$D:$O,12,FALSE)),"")</f>
        <v/>
      </c>
    </row>
    <row r="6" spans="1:15" x14ac:dyDescent="0.2">
      <c r="A6" s="66" t="str">
        <f t="array" ref="A6">IFERROR(INDEX('Annex 2 EHV charges'!$D$11:$D$11, MATCH(0, IF(ISBLANK('Annex 2 EHV charges'!$D$11:$D$11),1, COUNTIF(A$4:$A5, 'Annex 2 EHV charges'!$D$11:$D$11)), 0)),"")</f>
        <v/>
      </c>
      <c r="B6" s="65" t="str">
        <f>IF($A6="","",VLOOKUP($A6,'Annex 2 EHV charges'!$D:$O,2,0))</f>
        <v/>
      </c>
      <c r="C6" s="66" t="str">
        <f>IF($A6="","",VLOOKUP($A6,'Annex 2 EHV charges'!$D:$O,3,0))</f>
        <v/>
      </c>
      <c r="D6" s="65" t="str">
        <f>IF($A6="","",VLOOKUP($A6,'Annex 2 EHV charges'!$D:$O,4,0))</f>
        <v/>
      </c>
      <c r="E6" s="70" t="str">
        <f>IFERROR(IF(VLOOKUP($A6,'Annex 2 EHV charges'!$D:$O,9,FALSE)=0,"",VLOOKUP($A6,'Annex 2 EHV charges'!$D:$O,9,FALSE)),"")</f>
        <v/>
      </c>
      <c r="F6" s="71" t="str">
        <f>IFERROR(IF(VLOOKUP($A6,'Annex 2 EHV charges'!$D:$O,10,FALSE)=0,"",VLOOKUP($A6,'Annex 2 EHV charges'!$D:$O,10,FALSE)),"")</f>
        <v/>
      </c>
      <c r="G6" s="72" t="str">
        <f>IFERROR(IF(VLOOKUP($A6,'Annex 2 EHV charges'!$D:$O,11,FALSE)=0,"",VLOOKUP($A6,'Annex 2 EHV charges'!$D:$O,11,FALSE)),"")</f>
        <v/>
      </c>
      <c r="H6" s="72" t="str">
        <f>IFERROR(IF(VLOOKUP($A6,'Annex 2 EHV charges'!$D:$O,12,FALSE)=0,"",VLOOKUP($A6,'Annex 2 EHV charges'!$D:$O,12,FALSE)),"")</f>
        <v/>
      </c>
    </row>
    <row r="7" spans="1:15" x14ac:dyDescent="0.2">
      <c r="A7" s="66" t="str">
        <f t="array" ref="A7">IFERROR(INDEX('Annex 2 EHV charges'!$D$11:$D$11, MATCH(0, IF(ISBLANK('Annex 2 EHV charges'!$D$11:$D$11),1, COUNTIF(A$4:$A6, 'Annex 2 EHV charges'!$D$11:$D$11)), 0)),"")</f>
        <v/>
      </c>
      <c r="B7" s="65" t="str">
        <f>IF($A7="","",VLOOKUP($A7,'Annex 2 EHV charges'!$D:$O,2,0))</f>
        <v/>
      </c>
      <c r="C7" s="66" t="str">
        <f>IF($A7="","",VLOOKUP($A7,'Annex 2 EHV charges'!$D:$O,3,0))</f>
        <v/>
      </c>
      <c r="D7" s="65" t="str">
        <f>IF($A7="","",VLOOKUP($A7,'Annex 2 EHV charges'!$D:$O,4,0))</f>
        <v/>
      </c>
      <c r="E7" s="70" t="str">
        <f>IFERROR(IF(VLOOKUP($A7,'Annex 2 EHV charges'!$D:$O,9,FALSE)=0,"",VLOOKUP($A7,'Annex 2 EHV charges'!$D:$O,9,FALSE)),"")</f>
        <v/>
      </c>
      <c r="F7" s="71" t="str">
        <f>IFERROR(IF(VLOOKUP($A7,'Annex 2 EHV charges'!$D:$O,10,FALSE)=0,"",VLOOKUP($A7,'Annex 2 EHV charges'!$D:$O,10,FALSE)),"")</f>
        <v/>
      </c>
      <c r="G7" s="72" t="str">
        <f>IFERROR(IF(VLOOKUP($A7,'Annex 2 EHV charges'!$D:$O,11,FALSE)=0,"",VLOOKUP($A7,'Annex 2 EHV charges'!$D:$O,11,FALSE)),"")</f>
        <v/>
      </c>
      <c r="H7" s="72" t="str">
        <f>IFERROR(IF(VLOOKUP($A7,'Annex 2 EHV charges'!$D:$O,12,FALSE)=0,"",VLOOKUP($A7,'Annex 2 EHV charges'!$D:$O,12,FALSE)),"")</f>
        <v/>
      </c>
    </row>
    <row r="8" spans="1:15" x14ac:dyDescent="0.2">
      <c r="A8" s="66" t="str">
        <f t="array" ref="A8">IFERROR(INDEX('Annex 2 EHV charges'!$D$11:$D$11, MATCH(0, IF(ISBLANK('Annex 2 EHV charges'!$D$11:$D$11),1, COUNTIF(A$4:$A7, 'Annex 2 EHV charges'!$D$11:$D$11)), 0)),"")</f>
        <v/>
      </c>
      <c r="B8" s="65" t="str">
        <f>IF($A8="","",VLOOKUP($A8,'Annex 2 EHV charges'!$D:$O,2,0))</f>
        <v/>
      </c>
      <c r="C8" s="66" t="str">
        <f>IF($A8="","",VLOOKUP($A8,'Annex 2 EHV charges'!$D:$O,3,0))</f>
        <v/>
      </c>
      <c r="D8" s="65" t="str">
        <f>IF($A8="","",VLOOKUP($A8,'Annex 2 EHV charges'!$D:$O,4,0))</f>
        <v/>
      </c>
      <c r="E8" s="70" t="str">
        <f>IFERROR(IF(VLOOKUP($A8,'Annex 2 EHV charges'!$D:$O,9,FALSE)=0,"",VLOOKUP($A8,'Annex 2 EHV charges'!$D:$O,9,FALSE)),"")</f>
        <v/>
      </c>
      <c r="F8" s="71" t="str">
        <f>IFERROR(IF(VLOOKUP($A8,'Annex 2 EHV charges'!$D:$O,10,FALSE)=0,"",VLOOKUP($A8,'Annex 2 EHV charges'!$D:$O,10,FALSE)),"")</f>
        <v/>
      </c>
      <c r="G8" s="72" t="str">
        <f>IFERROR(IF(VLOOKUP($A8,'Annex 2 EHV charges'!$D:$O,11,FALSE)=0,"",VLOOKUP($A8,'Annex 2 EHV charges'!$D:$O,11,FALSE)),"")</f>
        <v/>
      </c>
      <c r="H8" s="72" t="str">
        <f>IFERROR(IF(VLOOKUP($A8,'Annex 2 EHV charges'!$D:$O,12,FALSE)=0,"",VLOOKUP($A8,'Annex 2 EHV charges'!$D:$O,12,FALSE)),"")</f>
        <v/>
      </c>
    </row>
    <row r="9" spans="1:15" x14ac:dyDescent="0.2">
      <c r="A9" s="66" t="str">
        <f t="array" ref="A9">IFERROR(INDEX('Annex 2 EHV charges'!$D$11:$D$11, MATCH(0, IF(ISBLANK('Annex 2 EHV charges'!$D$11:$D$11),1, COUNTIF(A$4:$A8, 'Annex 2 EHV charges'!$D$11:$D$11)), 0)),"")</f>
        <v/>
      </c>
      <c r="B9" s="65" t="str">
        <f>IF($A9="","",VLOOKUP($A9,'Annex 2 EHV charges'!$D:$O,2,0))</f>
        <v/>
      </c>
      <c r="C9" s="66" t="str">
        <f>IF($A9="","",VLOOKUP($A9,'Annex 2 EHV charges'!$D:$O,3,0))</f>
        <v/>
      </c>
      <c r="D9" s="65" t="str">
        <f>IF($A9="","",VLOOKUP($A9,'Annex 2 EHV charges'!$D:$O,4,0))</f>
        <v/>
      </c>
      <c r="E9" s="70" t="str">
        <f>IFERROR(IF(VLOOKUP($A9,'Annex 2 EHV charges'!$D:$O,9,FALSE)=0,"",VLOOKUP($A9,'Annex 2 EHV charges'!$D:$O,9,FALSE)),"")</f>
        <v/>
      </c>
      <c r="F9" s="71" t="str">
        <f>IFERROR(IF(VLOOKUP($A9,'Annex 2 EHV charges'!$D:$O,10,FALSE)=0,"",VLOOKUP($A9,'Annex 2 EHV charges'!$D:$O,10,FALSE)),"")</f>
        <v/>
      </c>
      <c r="G9" s="72" t="str">
        <f>IFERROR(IF(VLOOKUP($A9,'Annex 2 EHV charges'!$D:$O,11,FALSE)=0,"",VLOOKUP($A9,'Annex 2 EHV charges'!$D:$O,11,FALSE)),"")</f>
        <v/>
      </c>
      <c r="H9" s="72" t="str">
        <f>IFERROR(IF(VLOOKUP($A9,'Annex 2 EHV charges'!$D:$O,12,FALSE)=0,"",VLOOKUP($A9,'Annex 2 EHV charges'!$D:$O,12,FALSE)),"")</f>
        <v/>
      </c>
    </row>
    <row r="10" spans="1:15" x14ac:dyDescent="0.2">
      <c r="A10" s="66" t="str">
        <f t="array" ref="A10">IFERROR(INDEX('Annex 2 EHV charges'!$D$11:$D$11, MATCH(0, IF(ISBLANK('Annex 2 EHV charges'!$D$11:$D$11),1, COUNTIF(A$4:$A9, 'Annex 2 EHV charges'!$D$11:$D$11)), 0)),"")</f>
        <v/>
      </c>
      <c r="B10" s="65" t="str">
        <f>IF($A10="","",VLOOKUP($A10,'Annex 2 EHV charges'!$D:$O,2,0))</f>
        <v/>
      </c>
      <c r="C10" s="66" t="str">
        <f>IF($A10="","",VLOOKUP($A10,'Annex 2 EHV charges'!$D:$O,3,0))</f>
        <v/>
      </c>
      <c r="D10" s="65" t="str">
        <f>IF($A10="","",VLOOKUP($A10,'Annex 2 EHV charges'!$D:$O,4,0))</f>
        <v/>
      </c>
      <c r="E10" s="70" t="str">
        <f>IFERROR(IF(VLOOKUP($A10,'Annex 2 EHV charges'!$D:$O,9,FALSE)=0,"",VLOOKUP($A10,'Annex 2 EHV charges'!$D:$O,9,FALSE)),"")</f>
        <v/>
      </c>
      <c r="F10" s="71" t="str">
        <f>IFERROR(IF(VLOOKUP($A10,'Annex 2 EHV charges'!$D:$O,10,FALSE)=0,"",VLOOKUP($A10,'Annex 2 EHV charges'!$D:$O,10,FALSE)),"")</f>
        <v/>
      </c>
      <c r="G10" s="72" t="str">
        <f>IFERROR(IF(VLOOKUP($A10,'Annex 2 EHV charges'!$D:$O,11,FALSE)=0,"",VLOOKUP($A10,'Annex 2 EHV charges'!$D:$O,11,FALSE)),"")</f>
        <v/>
      </c>
      <c r="H10" s="72" t="str">
        <f>IFERROR(IF(VLOOKUP($A10,'Annex 2 EHV charges'!$D:$O,12,FALSE)=0,"",VLOOKUP($A10,'Annex 2 EHV charges'!$D:$O,12,FALSE)),"")</f>
        <v/>
      </c>
    </row>
    <row r="11" spans="1:15" x14ac:dyDescent="0.2">
      <c r="A11" s="66" t="str">
        <f t="array" ref="A11">IFERROR(INDEX('Annex 2 EHV charges'!$D$11:$D$11, MATCH(0, IF(ISBLANK('Annex 2 EHV charges'!$D$11:$D$11),1, COUNTIF(A$4:$A10, 'Annex 2 EHV charges'!$D$11:$D$11)), 0)),"")</f>
        <v/>
      </c>
      <c r="B11" s="65" t="str">
        <f>IF($A11="","",VLOOKUP($A11,'Annex 2 EHV charges'!$D:$O,2,0))</f>
        <v/>
      </c>
      <c r="C11" s="66" t="str">
        <f>IF($A11="","",VLOOKUP($A11,'Annex 2 EHV charges'!$D:$O,3,0))</f>
        <v/>
      </c>
      <c r="D11" s="65" t="str">
        <f>IF($A11="","",VLOOKUP($A11,'Annex 2 EHV charges'!$D:$O,4,0))</f>
        <v/>
      </c>
      <c r="E11" s="70" t="str">
        <f>IFERROR(IF(VLOOKUP($A11,'Annex 2 EHV charges'!$D:$O,9,FALSE)=0,"",VLOOKUP($A11,'Annex 2 EHV charges'!$D:$O,9,FALSE)),"")</f>
        <v/>
      </c>
      <c r="F11" s="71" t="str">
        <f>IFERROR(IF(VLOOKUP($A11,'Annex 2 EHV charges'!$D:$O,10,FALSE)=0,"",VLOOKUP($A11,'Annex 2 EHV charges'!$D:$O,10,FALSE)),"")</f>
        <v/>
      </c>
      <c r="G11" s="72" t="str">
        <f>IFERROR(IF(VLOOKUP($A11,'Annex 2 EHV charges'!$D:$O,11,FALSE)=0,"",VLOOKUP($A11,'Annex 2 EHV charges'!$D:$O,11,FALSE)),"")</f>
        <v/>
      </c>
      <c r="H11" s="72" t="str">
        <f>IFERROR(IF(VLOOKUP($A11,'Annex 2 EHV charges'!$D:$O,12,FALSE)=0,"",VLOOKUP($A11,'Annex 2 EHV charges'!$D:$O,12,FALSE)),"")</f>
        <v/>
      </c>
    </row>
    <row r="12" spans="1:15" x14ac:dyDescent="0.2">
      <c r="A12" s="66" t="str">
        <f t="array" ref="A12">IFERROR(INDEX('Annex 2 EHV charges'!$D$11:$D$11, MATCH(0, IF(ISBLANK('Annex 2 EHV charges'!$D$11:$D$11),1, COUNTIF(A$4:$A11, 'Annex 2 EHV charges'!$D$11:$D$11)), 0)),"")</f>
        <v/>
      </c>
      <c r="B12" s="65" t="str">
        <f>IF($A12="","",VLOOKUP($A12,'Annex 2 EHV charges'!$D:$O,2,0))</f>
        <v/>
      </c>
      <c r="C12" s="66" t="str">
        <f>IF($A12="","",VLOOKUP($A12,'Annex 2 EHV charges'!$D:$O,3,0))</f>
        <v/>
      </c>
      <c r="D12" s="65" t="str">
        <f>IF($A12="","",VLOOKUP($A12,'Annex 2 EHV charges'!$D:$O,4,0))</f>
        <v/>
      </c>
      <c r="E12" s="70" t="str">
        <f>IFERROR(IF(VLOOKUP($A12,'Annex 2 EHV charges'!$D:$O,9,FALSE)=0,"",VLOOKUP($A12,'Annex 2 EHV charges'!$D:$O,9,FALSE)),"")</f>
        <v/>
      </c>
      <c r="F12" s="71" t="str">
        <f>IFERROR(IF(VLOOKUP($A12,'Annex 2 EHV charges'!$D:$O,10,FALSE)=0,"",VLOOKUP($A12,'Annex 2 EHV charges'!$D:$O,10,FALSE)),"")</f>
        <v/>
      </c>
      <c r="G12" s="72" t="str">
        <f>IFERROR(IF(VLOOKUP($A12,'Annex 2 EHV charges'!$D:$O,11,FALSE)=0,"",VLOOKUP($A12,'Annex 2 EHV charges'!$D:$O,11,FALSE)),"")</f>
        <v/>
      </c>
      <c r="H12" s="72" t="str">
        <f>IFERROR(IF(VLOOKUP($A12,'Annex 2 EHV charges'!$D:$O,12,FALSE)=0,"",VLOOKUP($A12,'Annex 2 EHV charges'!$D:$O,12,FALSE)),"")</f>
        <v/>
      </c>
    </row>
    <row r="13" spans="1:15" x14ac:dyDescent="0.2">
      <c r="A13" s="66" t="str">
        <f t="array" ref="A13">IFERROR(INDEX('Annex 2 EHV charges'!$D$11:$D$11, MATCH(0, IF(ISBLANK('Annex 2 EHV charges'!$D$11:$D$11),1, COUNTIF(A$4:$A12, 'Annex 2 EHV charges'!$D$11:$D$11)), 0)),"")</f>
        <v/>
      </c>
      <c r="B13" s="65" t="str">
        <f>IF($A13="","",VLOOKUP($A13,'Annex 2 EHV charges'!$D:$O,2,0))</f>
        <v/>
      </c>
      <c r="C13" s="66" t="str">
        <f>IF($A13="","",VLOOKUP($A13,'Annex 2 EHV charges'!$D:$O,3,0))</f>
        <v/>
      </c>
      <c r="D13" s="65" t="str">
        <f>IF($A13="","",VLOOKUP($A13,'Annex 2 EHV charges'!$D:$O,4,0))</f>
        <v/>
      </c>
      <c r="E13" s="70" t="str">
        <f>IFERROR(IF(VLOOKUP($A13,'Annex 2 EHV charges'!$D:$O,9,FALSE)=0,"",VLOOKUP($A13,'Annex 2 EHV charges'!$D:$O,9,FALSE)),"")</f>
        <v/>
      </c>
      <c r="F13" s="71" t="str">
        <f>IFERROR(IF(VLOOKUP($A13,'Annex 2 EHV charges'!$D:$O,10,FALSE)=0,"",VLOOKUP($A13,'Annex 2 EHV charges'!$D:$O,10,FALSE)),"")</f>
        <v/>
      </c>
      <c r="G13" s="72" t="str">
        <f>IFERROR(IF(VLOOKUP($A13,'Annex 2 EHV charges'!$D:$O,11,FALSE)=0,"",VLOOKUP($A13,'Annex 2 EHV charges'!$D:$O,11,FALSE)),"")</f>
        <v/>
      </c>
      <c r="H13" s="72" t="str">
        <f>IFERROR(IF(VLOOKUP($A13,'Annex 2 EHV charges'!$D:$O,12,FALSE)=0,"",VLOOKUP($A13,'Annex 2 EHV charges'!$D:$O,12,FALSE)),"")</f>
        <v/>
      </c>
    </row>
    <row r="14" spans="1:15" x14ac:dyDescent="0.2">
      <c r="A14" s="66" t="str">
        <f t="array" ref="A14">IFERROR(INDEX('Annex 2 EHV charges'!$D$11:$D$11, MATCH(0, IF(ISBLANK('Annex 2 EHV charges'!$D$11:$D$11),1, COUNTIF(A$4:$A13, 'Annex 2 EHV charges'!$D$11:$D$11)), 0)),"")</f>
        <v/>
      </c>
      <c r="B14" s="65" t="str">
        <f>IF($A14="","",VLOOKUP($A14,'Annex 2 EHV charges'!$D:$O,2,0))</f>
        <v/>
      </c>
      <c r="C14" s="66" t="str">
        <f>IF($A14="","",VLOOKUP($A14,'Annex 2 EHV charges'!$D:$O,3,0))</f>
        <v/>
      </c>
      <c r="D14" s="65" t="str">
        <f>IF($A14="","",VLOOKUP($A14,'Annex 2 EHV charges'!$D:$O,4,0))</f>
        <v/>
      </c>
      <c r="E14" s="70" t="str">
        <f>IFERROR(IF(VLOOKUP($A14,'Annex 2 EHV charges'!$D:$O,9,FALSE)=0,"",VLOOKUP($A14,'Annex 2 EHV charges'!$D:$O,9,FALSE)),"")</f>
        <v/>
      </c>
      <c r="F14" s="71" t="str">
        <f>IFERROR(IF(VLOOKUP($A14,'Annex 2 EHV charges'!$D:$O,10,FALSE)=0,"",VLOOKUP($A14,'Annex 2 EHV charges'!$D:$O,10,FALSE)),"")</f>
        <v/>
      </c>
      <c r="G14" s="72" t="str">
        <f>IFERROR(IF(VLOOKUP($A14,'Annex 2 EHV charges'!$D:$O,11,FALSE)=0,"",VLOOKUP($A14,'Annex 2 EHV charges'!$D:$O,11,FALSE)),"")</f>
        <v/>
      </c>
      <c r="H14" s="72" t="str">
        <f>IFERROR(IF(VLOOKUP($A14,'Annex 2 EHV charges'!$D:$O,12,FALSE)=0,"",VLOOKUP($A14,'Annex 2 EHV charges'!$D:$O,12,FALSE)),"")</f>
        <v/>
      </c>
    </row>
    <row r="15" spans="1:15" x14ac:dyDescent="0.2">
      <c r="A15" s="66" t="str">
        <f t="array" ref="A15">IFERROR(INDEX('Annex 2 EHV charges'!$D$11:$D$11, MATCH(0, IF(ISBLANK('Annex 2 EHV charges'!$D$11:$D$11),1, COUNTIF(A$4:$A14, 'Annex 2 EHV charges'!$D$11:$D$11)), 0)),"")</f>
        <v/>
      </c>
      <c r="B15" s="65" t="str">
        <f>IF($A15="","",VLOOKUP($A15,'Annex 2 EHV charges'!$D:$O,2,0))</f>
        <v/>
      </c>
      <c r="C15" s="66" t="str">
        <f>IF($A15="","",VLOOKUP($A15,'Annex 2 EHV charges'!$D:$O,3,0))</f>
        <v/>
      </c>
      <c r="D15" s="65" t="str">
        <f>IF($A15="","",VLOOKUP($A15,'Annex 2 EHV charges'!$D:$O,4,0))</f>
        <v/>
      </c>
      <c r="E15" s="70" t="str">
        <f>IFERROR(IF(VLOOKUP($A15,'Annex 2 EHV charges'!$D:$O,9,FALSE)=0,"",VLOOKUP($A15,'Annex 2 EHV charges'!$D:$O,9,FALSE)),"")</f>
        <v/>
      </c>
      <c r="F15" s="71" t="str">
        <f>IFERROR(IF(VLOOKUP($A15,'Annex 2 EHV charges'!$D:$O,10,FALSE)=0,"",VLOOKUP($A15,'Annex 2 EHV charges'!$D:$O,10,FALSE)),"")</f>
        <v/>
      </c>
      <c r="G15" s="72" t="str">
        <f>IFERROR(IF(VLOOKUP($A15,'Annex 2 EHV charges'!$D:$O,11,FALSE)=0,"",VLOOKUP($A15,'Annex 2 EHV charges'!$D:$O,11,FALSE)),"")</f>
        <v/>
      </c>
      <c r="H15" s="72" t="str">
        <f>IFERROR(IF(VLOOKUP($A15,'Annex 2 EHV charges'!$D:$O,12,FALSE)=0,"",VLOOKUP($A15,'Annex 2 EHV charges'!$D:$O,12,FALSE)),"")</f>
        <v/>
      </c>
    </row>
    <row r="16" spans="1:15" x14ac:dyDescent="0.2">
      <c r="A16" s="66" t="str">
        <f t="array" ref="A16">IFERROR(INDEX('Annex 2 EHV charges'!$D$11:$D$11, MATCH(0, IF(ISBLANK('Annex 2 EHV charges'!$D$11:$D$11),1, COUNTIF(A$4:$A15, 'Annex 2 EHV charges'!$D$11:$D$11)), 0)),"")</f>
        <v/>
      </c>
      <c r="B16" s="65" t="str">
        <f>IF($A16="","",VLOOKUP($A16,'Annex 2 EHV charges'!$D:$O,2,0))</f>
        <v/>
      </c>
      <c r="C16" s="66" t="str">
        <f>IF($A16="","",VLOOKUP($A16,'Annex 2 EHV charges'!$D:$O,3,0))</f>
        <v/>
      </c>
      <c r="D16" s="65" t="str">
        <f>IF($A16="","",VLOOKUP($A16,'Annex 2 EHV charges'!$D:$O,4,0))</f>
        <v/>
      </c>
      <c r="E16" s="70" t="str">
        <f>IFERROR(IF(VLOOKUP($A16,'Annex 2 EHV charges'!$D:$O,9,FALSE)=0,"",VLOOKUP($A16,'Annex 2 EHV charges'!$D:$O,9,FALSE)),"")</f>
        <v/>
      </c>
      <c r="F16" s="71" t="str">
        <f>IFERROR(IF(VLOOKUP($A16,'Annex 2 EHV charges'!$D:$O,10,FALSE)=0,"",VLOOKUP($A16,'Annex 2 EHV charges'!$D:$O,10,FALSE)),"")</f>
        <v/>
      </c>
      <c r="G16" s="72" t="str">
        <f>IFERROR(IF(VLOOKUP($A16,'Annex 2 EHV charges'!$D:$O,11,FALSE)=0,"",VLOOKUP($A16,'Annex 2 EHV charges'!$D:$O,11,FALSE)),"")</f>
        <v/>
      </c>
      <c r="H16" s="72" t="str">
        <f>IFERROR(IF(VLOOKUP($A16,'Annex 2 EHV charges'!$D:$O,12,FALSE)=0,"",VLOOKUP($A16,'Annex 2 EHV charges'!$D:$O,12,FALSE)),"")</f>
        <v/>
      </c>
    </row>
    <row r="17" spans="1:8" x14ac:dyDescent="0.2">
      <c r="A17" s="66" t="str">
        <f t="array" ref="A17">IFERROR(INDEX('Annex 2 EHV charges'!$D$11:$D$11, MATCH(0, IF(ISBLANK('Annex 2 EHV charges'!$D$11:$D$11),1, COUNTIF(A$4:$A16, 'Annex 2 EHV charges'!$D$11:$D$11)), 0)),"")</f>
        <v/>
      </c>
      <c r="B17" s="65" t="str">
        <f>IF($A17="","",VLOOKUP($A17,'Annex 2 EHV charges'!$D:$O,2,0))</f>
        <v/>
      </c>
      <c r="C17" s="66" t="str">
        <f>IF($A17="","",VLOOKUP($A17,'Annex 2 EHV charges'!$D:$O,3,0))</f>
        <v/>
      </c>
      <c r="D17" s="65" t="str">
        <f>IF($A17="","",VLOOKUP($A17,'Annex 2 EHV charges'!$D:$O,4,0))</f>
        <v/>
      </c>
      <c r="E17" s="70" t="str">
        <f>IFERROR(IF(VLOOKUP($A17,'Annex 2 EHV charges'!$D:$O,9,FALSE)=0,"",VLOOKUP($A17,'Annex 2 EHV charges'!$D:$O,9,FALSE)),"")</f>
        <v/>
      </c>
      <c r="F17" s="71" t="str">
        <f>IFERROR(IF(VLOOKUP($A17,'Annex 2 EHV charges'!$D:$O,10,FALSE)=0,"",VLOOKUP($A17,'Annex 2 EHV charges'!$D:$O,10,FALSE)),"")</f>
        <v/>
      </c>
      <c r="G17" s="72" t="str">
        <f>IFERROR(IF(VLOOKUP($A17,'Annex 2 EHV charges'!$D:$O,11,FALSE)=0,"",VLOOKUP($A17,'Annex 2 EHV charges'!$D:$O,11,FALSE)),"")</f>
        <v/>
      </c>
      <c r="H17" s="72" t="str">
        <f>IFERROR(IF(VLOOKUP($A17,'Annex 2 EHV charges'!$D:$O,12,FALSE)=0,"",VLOOKUP($A17,'Annex 2 EHV charges'!$D:$O,12,FALSE)),"")</f>
        <v/>
      </c>
    </row>
    <row r="18" spans="1:8" x14ac:dyDescent="0.2">
      <c r="A18" s="66" t="str">
        <f t="array" ref="A18">IFERROR(INDEX('Annex 2 EHV charges'!$D$11:$D$11, MATCH(0, IF(ISBLANK('Annex 2 EHV charges'!$D$11:$D$11),1, COUNTIF(A$4:$A17, 'Annex 2 EHV charges'!$D$11:$D$11)), 0)),"")</f>
        <v/>
      </c>
      <c r="B18" s="65" t="str">
        <f>IF($A18="","",VLOOKUP($A18,'Annex 2 EHV charges'!$D:$O,2,0))</f>
        <v/>
      </c>
      <c r="C18" s="66" t="str">
        <f>IF($A18="","",VLOOKUP($A18,'Annex 2 EHV charges'!$D:$O,3,0))</f>
        <v/>
      </c>
      <c r="D18" s="65" t="str">
        <f>IF($A18="","",VLOOKUP($A18,'Annex 2 EHV charges'!$D:$O,4,0))</f>
        <v/>
      </c>
      <c r="E18" s="70" t="str">
        <f>IFERROR(IF(VLOOKUP($A18,'Annex 2 EHV charges'!$D:$O,9,FALSE)=0,"",VLOOKUP($A18,'Annex 2 EHV charges'!$D:$O,9,FALSE)),"")</f>
        <v/>
      </c>
      <c r="F18" s="71" t="str">
        <f>IFERROR(IF(VLOOKUP($A18,'Annex 2 EHV charges'!$D:$O,10,FALSE)=0,"",VLOOKUP($A18,'Annex 2 EHV charges'!$D:$O,10,FALSE)),"")</f>
        <v/>
      </c>
      <c r="G18" s="72" t="str">
        <f>IFERROR(IF(VLOOKUP($A18,'Annex 2 EHV charges'!$D:$O,11,FALSE)=0,"",VLOOKUP($A18,'Annex 2 EHV charges'!$D:$O,11,FALSE)),"")</f>
        <v/>
      </c>
      <c r="H18" s="72" t="str">
        <f>IFERROR(IF(VLOOKUP($A18,'Annex 2 EHV charges'!$D:$O,12,FALSE)=0,"",VLOOKUP($A18,'Annex 2 EHV charges'!$D:$O,12,FALSE)),"")</f>
        <v/>
      </c>
    </row>
    <row r="19" spans="1:8" x14ac:dyDescent="0.2">
      <c r="A19" s="66" t="str">
        <f t="array" ref="A19">IFERROR(INDEX('Annex 2 EHV charges'!$D$11:$D$11, MATCH(0, IF(ISBLANK('Annex 2 EHV charges'!$D$11:$D$11),1, COUNTIF(A$4:$A18, 'Annex 2 EHV charges'!$D$11:$D$11)), 0)),"")</f>
        <v/>
      </c>
      <c r="B19" s="65" t="str">
        <f>IF($A19="","",VLOOKUP($A19,'Annex 2 EHV charges'!$D:$O,2,0))</f>
        <v/>
      </c>
      <c r="C19" s="66" t="str">
        <f>IF($A19="","",VLOOKUP($A19,'Annex 2 EHV charges'!$D:$O,3,0))</f>
        <v/>
      </c>
      <c r="D19" s="65" t="str">
        <f>IF($A19="","",VLOOKUP($A19,'Annex 2 EHV charges'!$D:$O,4,0))</f>
        <v/>
      </c>
      <c r="E19" s="70" t="str">
        <f>IFERROR(IF(VLOOKUP($A19,'Annex 2 EHV charges'!$D:$O,9,FALSE)=0,"",VLOOKUP($A19,'Annex 2 EHV charges'!$D:$O,9,FALSE)),"")</f>
        <v/>
      </c>
      <c r="F19" s="71" t="str">
        <f>IFERROR(IF(VLOOKUP($A19,'Annex 2 EHV charges'!$D:$O,10,FALSE)=0,"",VLOOKUP($A19,'Annex 2 EHV charges'!$D:$O,10,FALSE)),"")</f>
        <v/>
      </c>
      <c r="G19" s="72" t="str">
        <f>IFERROR(IF(VLOOKUP($A19,'Annex 2 EHV charges'!$D:$O,11,FALSE)=0,"",VLOOKUP($A19,'Annex 2 EHV charges'!$D:$O,11,FALSE)),"")</f>
        <v/>
      </c>
      <c r="H19" s="72" t="str">
        <f>IFERROR(IF(VLOOKUP($A19,'Annex 2 EHV charges'!$D:$O,12,FALSE)=0,"",VLOOKUP($A19,'Annex 2 EHV charges'!$D:$O,12,FALSE)),"")</f>
        <v/>
      </c>
    </row>
    <row r="20" spans="1:8" x14ac:dyDescent="0.2">
      <c r="A20" s="66" t="str">
        <f t="array" ref="A20">IFERROR(INDEX('Annex 2 EHV charges'!$D$11:$D$11, MATCH(0, IF(ISBLANK('Annex 2 EHV charges'!$D$11:$D$11),1, COUNTIF(A$4:$A19, 'Annex 2 EHV charges'!$D$11:$D$11)), 0)),"")</f>
        <v/>
      </c>
      <c r="B20" s="65" t="str">
        <f>IF($A20="","",VLOOKUP($A20,'Annex 2 EHV charges'!$D:$O,2,0))</f>
        <v/>
      </c>
      <c r="C20" s="66" t="str">
        <f>IF($A20="","",VLOOKUP($A20,'Annex 2 EHV charges'!$D:$O,3,0))</f>
        <v/>
      </c>
      <c r="D20" s="65" t="str">
        <f>IF($A20="","",VLOOKUP($A20,'Annex 2 EHV charges'!$D:$O,4,0))</f>
        <v/>
      </c>
      <c r="E20" s="70" t="str">
        <f>IFERROR(IF(VLOOKUP($A20,'Annex 2 EHV charges'!$D:$O,9,FALSE)=0,"",VLOOKUP($A20,'Annex 2 EHV charges'!$D:$O,9,FALSE)),"")</f>
        <v/>
      </c>
      <c r="F20" s="71" t="str">
        <f>IFERROR(IF(VLOOKUP($A20,'Annex 2 EHV charges'!$D:$O,10,FALSE)=0,"",VLOOKUP($A20,'Annex 2 EHV charges'!$D:$O,10,FALSE)),"")</f>
        <v/>
      </c>
      <c r="G20" s="72" t="str">
        <f>IFERROR(IF(VLOOKUP($A20,'Annex 2 EHV charges'!$D:$O,11,FALSE)=0,"",VLOOKUP($A20,'Annex 2 EHV charges'!$D:$O,11,FALSE)),"")</f>
        <v/>
      </c>
      <c r="H20" s="72" t="str">
        <f>IFERROR(IF(VLOOKUP($A20,'Annex 2 EHV charges'!$D:$O,12,FALSE)=0,"",VLOOKUP($A20,'Annex 2 EHV charges'!$D:$O,12,FALSE)),"")</f>
        <v/>
      </c>
    </row>
    <row r="21" spans="1:8" x14ac:dyDescent="0.2">
      <c r="A21" s="66" t="str">
        <f t="array" ref="A21">IFERROR(INDEX('Annex 2 EHV charges'!$D$11:$D$11, MATCH(0, IF(ISBLANK('Annex 2 EHV charges'!$D$11:$D$11),1, COUNTIF(A$4:$A20, 'Annex 2 EHV charges'!$D$11:$D$11)), 0)),"")</f>
        <v/>
      </c>
      <c r="B21" s="65" t="str">
        <f>IF($A21="","",VLOOKUP($A21,'Annex 2 EHV charges'!$D:$O,2,0))</f>
        <v/>
      </c>
      <c r="C21" s="66" t="str">
        <f>IF($A21="","",VLOOKUP($A21,'Annex 2 EHV charges'!$D:$O,3,0))</f>
        <v/>
      </c>
      <c r="D21" s="65" t="str">
        <f>IF($A21="","",VLOOKUP($A21,'Annex 2 EHV charges'!$D:$O,4,0))</f>
        <v/>
      </c>
      <c r="E21" s="70" t="str">
        <f>IFERROR(IF(VLOOKUP($A21,'Annex 2 EHV charges'!$D:$O,9,FALSE)=0,"",VLOOKUP($A21,'Annex 2 EHV charges'!$D:$O,9,FALSE)),"")</f>
        <v/>
      </c>
      <c r="F21" s="71" t="str">
        <f>IFERROR(IF(VLOOKUP($A21,'Annex 2 EHV charges'!$D:$O,10,FALSE)=0,"",VLOOKUP($A21,'Annex 2 EHV charges'!$D:$O,10,FALSE)),"")</f>
        <v/>
      </c>
      <c r="G21" s="72" t="str">
        <f>IFERROR(IF(VLOOKUP($A21,'Annex 2 EHV charges'!$D:$O,11,FALSE)=0,"",VLOOKUP($A21,'Annex 2 EHV charges'!$D:$O,11,FALSE)),"")</f>
        <v/>
      </c>
      <c r="H21" s="72" t="str">
        <f>IFERROR(IF(VLOOKUP($A21,'Annex 2 EHV charges'!$D:$O,12,FALSE)=0,"",VLOOKUP($A21,'Annex 2 EHV charges'!$D:$O,12,FALSE)),"")</f>
        <v/>
      </c>
    </row>
    <row r="22" spans="1:8" x14ac:dyDescent="0.2">
      <c r="A22" s="66" t="str">
        <f t="array" ref="A22">IFERROR(INDEX('Annex 2 EHV charges'!$D$11:$D$11, MATCH(0, IF(ISBLANK('Annex 2 EHV charges'!$D$11:$D$11),1, COUNTIF(A$4:$A21, 'Annex 2 EHV charges'!$D$11:$D$11)), 0)),"")</f>
        <v/>
      </c>
      <c r="B22" s="65" t="str">
        <f>IF($A22="","",VLOOKUP($A22,'Annex 2 EHV charges'!$D:$O,2,0))</f>
        <v/>
      </c>
      <c r="C22" s="66" t="str">
        <f>IF($A22="","",VLOOKUP($A22,'Annex 2 EHV charges'!$D:$O,3,0))</f>
        <v/>
      </c>
      <c r="D22" s="65" t="str">
        <f>IF($A22="","",VLOOKUP($A22,'Annex 2 EHV charges'!$D:$O,4,0))</f>
        <v/>
      </c>
      <c r="E22" s="70" t="str">
        <f>IFERROR(IF(VLOOKUP($A22,'Annex 2 EHV charges'!$D:$O,9,FALSE)=0,"",VLOOKUP($A22,'Annex 2 EHV charges'!$D:$O,9,FALSE)),"")</f>
        <v/>
      </c>
      <c r="F22" s="71" t="str">
        <f>IFERROR(IF(VLOOKUP($A22,'Annex 2 EHV charges'!$D:$O,10,FALSE)=0,"",VLOOKUP($A22,'Annex 2 EHV charges'!$D:$O,10,FALSE)),"")</f>
        <v/>
      </c>
      <c r="G22" s="72" t="str">
        <f>IFERROR(IF(VLOOKUP($A22,'Annex 2 EHV charges'!$D:$O,11,FALSE)=0,"",VLOOKUP($A22,'Annex 2 EHV charges'!$D:$O,11,FALSE)),"")</f>
        <v/>
      </c>
      <c r="H22" s="72" t="str">
        <f>IFERROR(IF(VLOOKUP($A22,'Annex 2 EHV charges'!$D:$O,12,FALSE)=0,"",VLOOKUP($A22,'Annex 2 EHV charges'!$D:$O,12,FALSE)),"")</f>
        <v/>
      </c>
    </row>
    <row r="23" spans="1:8" x14ac:dyDescent="0.2">
      <c r="A23" s="66" t="str">
        <f t="array" ref="A23">IFERROR(INDEX('Annex 2 EHV charges'!$D$11:$D$11, MATCH(0, IF(ISBLANK('Annex 2 EHV charges'!$D$11:$D$11),1, COUNTIF(A$4:$A22, 'Annex 2 EHV charges'!$D$11:$D$11)), 0)),"")</f>
        <v/>
      </c>
      <c r="B23" s="65" t="str">
        <f>IF($A23="","",VLOOKUP($A23,'Annex 2 EHV charges'!$D:$O,2,0))</f>
        <v/>
      </c>
      <c r="C23" s="66" t="str">
        <f>IF($A23="","",VLOOKUP($A23,'Annex 2 EHV charges'!$D:$O,3,0))</f>
        <v/>
      </c>
      <c r="D23" s="65" t="str">
        <f>IF($A23="","",VLOOKUP($A23,'Annex 2 EHV charges'!$D:$O,4,0))</f>
        <v/>
      </c>
      <c r="E23" s="70" t="str">
        <f>IFERROR(IF(VLOOKUP($A23,'Annex 2 EHV charges'!$D:$O,9,FALSE)=0,"",VLOOKUP($A23,'Annex 2 EHV charges'!$D:$O,9,FALSE)),"")</f>
        <v/>
      </c>
      <c r="F23" s="71" t="str">
        <f>IFERROR(IF(VLOOKUP($A23,'Annex 2 EHV charges'!$D:$O,10,FALSE)=0,"",VLOOKUP($A23,'Annex 2 EHV charges'!$D:$O,10,FALSE)),"")</f>
        <v/>
      </c>
      <c r="G23" s="72" t="str">
        <f>IFERROR(IF(VLOOKUP($A23,'Annex 2 EHV charges'!$D:$O,11,FALSE)=0,"",VLOOKUP($A23,'Annex 2 EHV charges'!$D:$O,11,FALSE)),"")</f>
        <v/>
      </c>
      <c r="H23" s="72" t="str">
        <f>IFERROR(IF(VLOOKUP($A23,'Annex 2 EHV charges'!$D:$O,12,FALSE)=0,"",VLOOKUP($A23,'Annex 2 EHV charges'!$D:$O,12,FALSE)),"")</f>
        <v/>
      </c>
    </row>
    <row r="24" spans="1:8" x14ac:dyDescent="0.2">
      <c r="A24" s="66" t="str">
        <f t="array" ref="A24">IFERROR(INDEX('Annex 2 EHV charges'!$D$11:$D$11, MATCH(0, IF(ISBLANK('Annex 2 EHV charges'!$D$11:$D$11),1, COUNTIF(A$4:$A23, 'Annex 2 EHV charges'!$D$11:$D$11)), 0)),"")</f>
        <v/>
      </c>
      <c r="B24" s="65" t="str">
        <f>IF($A24="","",VLOOKUP($A24,'Annex 2 EHV charges'!$D:$O,2,0))</f>
        <v/>
      </c>
      <c r="C24" s="66" t="str">
        <f>IF($A24="","",VLOOKUP($A24,'Annex 2 EHV charges'!$D:$O,3,0))</f>
        <v/>
      </c>
      <c r="D24" s="65" t="str">
        <f>IF($A24="","",VLOOKUP($A24,'Annex 2 EHV charges'!$D:$O,4,0))</f>
        <v/>
      </c>
      <c r="E24" s="70" t="str">
        <f>IFERROR(IF(VLOOKUP($A24,'Annex 2 EHV charges'!$D:$O,9,FALSE)=0,"",VLOOKUP($A24,'Annex 2 EHV charges'!$D:$O,9,FALSE)),"")</f>
        <v/>
      </c>
      <c r="F24" s="71" t="str">
        <f>IFERROR(IF(VLOOKUP($A24,'Annex 2 EHV charges'!$D:$O,10,FALSE)=0,"",VLOOKUP($A24,'Annex 2 EHV charges'!$D:$O,10,FALSE)),"")</f>
        <v/>
      </c>
      <c r="G24" s="72" t="str">
        <f>IFERROR(IF(VLOOKUP($A24,'Annex 2 EHV charges'!$D:$O,11,FALSE)=0,"",VLOOKUP($A24,'Annex 2 EHV charges'!$D:$O,11,FALSE)),"")</f>
        <v/>
      </c>
      <c r="H24" s="72" t="str">
        <f>IFERROR(IF(VLOOKUP($A24,'Annex 2 EHV charges'!$D:$O,12,FALSE)=0,"",VLOOKUP($A24,'Annex 2 EHV charges'!$D:$O,12,FALSE)),"")</f>
        <v/>
      </c>
    </row>
    <row r="25" spans="1:8" x14ac:dyDescent="0.2">
      <c r="A25" s="66" t="str">
        <f t="array" ref="A25">IFERROR(INDEX('Annex 2 EHV charges'!$D$11:$D$11, MATCH(0, IF(ISBLANK('Annex 2 EHV charges'!$D$11:$D$11),1, COUNTIF(A$4:$A24, 'Annex 2 EHV charges'!$D$11:$D$11)), 0)),"")</f>
        <v/>
      </c>
      <c r="B25" s="65" t="str">
        <f>IF($A25="","",VLOOKUP($A25,'Annex 2 EHV charges'!$D:$O,2,0))</f>
        <v/>
      </c>
      <c r="C25" s="66" t="str">
        <f>IF($A25="","",VLOOKUP($A25,'Annex 2 EHV charges'!$D:$O,3,0))</f>
        <v/>
      </c>
      <c r="D25" s="65" t="str">
        <f>IF($A25="","",VLOOKUP($A25,'Annex 2 EHV charges'!$D:$O,4,0))</f>
        <v/>
      </c>
      <c r="E25" s="70" t="str">
        <f>IFERROR(IF(VLOOKUP($A25,'Annex 2 EHV charges'!$D:$O,9,FALSE)=0,"",VLOOKUP($A25,'Annex 2 EHV charges'!$D:$O,9,FALSE)),"")</f>
        <v/>
      </c>
      <c r="F25" s="71" t="str">
        <f>IFERROR(IF(VLOOKUP($A25,'Annex 2 EHV charges'!$D:$O,10,FALSE)=0,"",VLOOKUP($A25,'Annex 2 EHV charges'!$D:$O,10,FALSE)),"")</f>
        <v/>
      </c>
      <c r="G25" s="72" t="str">
        <f>IFERROR(IF(VLOOKUP($A25,'Annex 2 EHV charges'!$D:$O,11,FALSE)=0,"",VLOOKUP($A25,'Annex 2 EHV charges'!$D:$O,11,FALSE)),"")</f>
        <v/>
      </c>
      <c r="H25" s="72" t="str">
        <f>IFERROR(IF(VLOOKUP($A25,'Annex 2 EHV charges'!$D:$O,12,FALSE)=0,"",VLOOKUP($A25,'Annex 2 EHV charges'!$D:$O,12,FALSE)),"")</f>
        <v/>
      </c>
    </row>
    <row r="26" spans="1:8" x14ac:dyDescent="0.2">
      <c r="A26" s="66" t="str">
        <f t="array" ref="A26">IFERROR(INDEX('Annex 2 EHV charges'!$D$11:$D$11, MATCH(0, IF(ISBLANK('Annex 2 EHV charges'!$D$11:$D$11),1, COUNTIF(A$4:$A25, 'Annex 2 EHV charges'!$D$11:$D$11)), 0)),"")</f>
        <v/>
      </c>
      <c r="B26" s="65" t="str">
        <f>IF($A26="","",VLOOKUP($A26,'Annex 2 EHV charges'!$D:$O,2,0))</f>
        <v/>
      </c>
      <c r="C26" s="66" t="str">
        <f>IF($A26="","",VLOOKUP($A26,'Annex 2 EHV charges'!$D:$O,3,0))</f>
        <v/>
      </c>
      <c r="D26" s="65" t="str">
        <f>IF($A26="","",VLOOKUP($A26,'Annex 2 EHV charges'!$D:$O,4,0))</f>
        <v/>
      </c>
      <c r="E26" s="70" t="str">
        <f>IFERROR(IF(VLOOKUP($A26,'Annex 2 EHV charges'!$D:$O,9,FALSE)=0,"",VLOOKUP($A26,'Annex 2 EHV charges'!$D:$O,9,FALSE)),"")</f>
        <v/>
      </c>
      <c r="F26" s="71" t="str">
        <f>IFERROR(IF(VLOOKUP($A26,'Annex 2 EHV charges'!$D:$O,10,FALSE)=0,"",VLOOKUP($A26,'Annex 2 EHV charges'!$D:$O,10,FALSE)),"")</f>
        <v/>
      </c>
      <c r="G26" s="72" t="str">
        <f>IFERROR(IF(VLOOKUP($A26,'Annex 2 EHV charges'!$D:$O,11,FALSE)=0,"",VLOOKUP($A26,'Annex 2 EHV charges'!$D:$O,11,FALSE)),"")</f>
        <v/>
      </c>
      <c r="H26" s="72" t="str">
        <f>IFERROR(IF(VLOOKUP($A26,'Annex 2 EHV charges'!$D:$O,12,FALSE)=0,"",VLOOKUP($A26,'Annex 2 EHV charges'!$D:$O,12,FALSE)),"")</f>
        <v/>
      </c>
    </row>
    <row r="27" spans="1:8" x14ac:dyDescent="0.2">
      <c r="A27" s="66" t="str">
        <f t="array" ref="A27">IFERROR(INDEX('Annex 2 EHV charges'!$D$11:$D$11, MATCH(0, IF(ISBLANK('Annex 2 EHV charges'!$D$11:$D$11),1, COUNTIF(A$4:$A26, 'Annex 2 EHV charges'!$D$11:$D$11)), 0)),"")</f>
        <v/>
      </c>
      <c r="B27" s="65" t="str">
        <f>IF($A27="","",VLOOKUP($A27,'Annex 2 EHV charges'!$D:$O,2,0))</f>
        <v/>
      </c>
      <c r="C27" s="66" t="str">
        <f>IF($A27="","",VLOOKUP($A27,'Annex 2 EHV charges'!$D:$O,3,0))</f>
        <v/>
      </c>
      <c r="D27" s="65" t="str">
        <f>IF($A27="","",VLOOKUP($A27,'Annex 2 EHV charges'!$D:$O,4,0))</f>
        <v/>
      </c>
      <c r="E27" s="70" t="str">
        <f>IFERROR(IF(VLOOKUP($A27,'Annex 2 EHV charges'!$D:$O,9,FALSE)=0,"",VLOOKUP($A27,'Annex 2 EHV charges'!$D:$O,9,FALSE)),"")</f>
        <v/>
      </c>
      <c r="F27" s="71" t="str">
        <f>IFERROR(IF(VLOOKUP($A27,'Annex 2 EHV charges'!$D:$O,10,FALSE)=0,"",VLOOKUP($A27,'Annex 2 EHV charges'!$D:$O,10,FALSE)),"")</f>
        <v/>
      </c>
      <c r="G27" s="72" t="str">
        <f>IFERROR(IF(VLOOKUP($A27,'Annex 2 EHV charges'!$D:$O,11,FALSE)=0,"",VLOOKUP($A27,'Annex 2 EHV charges'!$D:$O,11,FALSE)),"")</f>
        <v/>
      </c>
      <c r="H27" s="72" t="str">
        <f>IFERROR(IF(VLOOKUP($A27,'Annex 2 EHV charges'!$D:$O,12,FALSE)=0,"",VLOOKUP($A27,'Annex 2 EHV charges'!$D:$O,12,FALSE)),"")</f>
        <v/>
      </c>
    </row>
    <row r="28" spans="1:8" x14ac:dyDescent="0.2">
      <c r="A28" s="66" t="str">
        <f t="array" ref="A28">IFERROR(INDEX('Annex 2 EHV charges'!$D$11:$D$11, MATCH(0, IF(ISBLANK('Annex 2 EHV charges'!$D$11:$D$11),1, COUNTIF(A$4:$A27, 'Annex 2 EHV charges'!$D$11:$D$11)), 0)),"")</f>
        <v/>
      </c>
      <c r="B28" s="65" t="str">
        <f>IF($A28="","",VLOOKUP($A28,'Annex 2 EHV charges'!$D:$O,2,0))</f>
        <v/>
      </c>
      <c r="C28" s="66" t="str">
        <f>IF($A28="","",VLOOKUP($A28,'Annex 2 EHV charges'!$D:$O,3,0))</f>
        <v/>
      </c>
      <c r="D28" s="65" t="str">
        <f>IF($A28="","",VLOOKUP($A28,'Annex 2 EHV charges'!$D:$O,4,0))</f>
        <v/>
      </c>
      <c r="E28" s="70" t="str">
        <f>IFERROR(IF(VLOOKUP($A28,'Annex 2 EHV charges'!$D:$O,9,FALSE)=0,"",VLOOKUP($A28,'Annex 2 EHV charges'!$D:$O,9,FALSE)),"")</f>
        <v/>
      </c>
      <c r="F28" s="71" t="str">
        <f>IFERROR(IF(VLOOKUP($A28,'Annex 2 EHV charges'!$D:$O,10,FALSE)=0,"",VLOOKUP($A28,'Annex 2 EHV charges'!$D:$O,10,FALSE)),"")</f>
        <v/>
      </c>
      <c r="G28" s="72" t="str">
        <f>IFERROR(IF(VLOOKUP($A28,'Annex 2 EHV charges'!$D:$O,11,FALSE)=0,"",VLOOKUP($A28,'Annex 2 EHV charges'!$D:$O,11,FALSE)),"")</f>
        <v/>
      </c>
      <c r="H28" s="72" t="str">
        <f>IFERROR(IF(VLOOKUP($A28,'Annex 2 EHV charges'!$D:$O,12,FALSE)=0,"",VLOOKUP($A28,'Annex 2 EHV charges'!$D:$O,12,FALSE)),"")</f>
        <v/>
      </c>
    </row>
    <row r="29" spans="1:8" x14ac:dyDescent="0.2">
      <c r="A29" s="66" t="str">
        <f t="array" ref="A29">IFERROR(INDEX('Annex 2 EHV charges'!$D$11:$D$11, MATCH(0, IF(ISBLANK('Annex 2 EHV charges'!$D$11:$D$11),1, COUNTIF(A$4:$A28, 'Annex 2 EHV charges'!$D$11:$D$11)), 0)),"")</f>
        <v/>
      </c>
      <c r="B29" s="65" t="str">
        <f>IF($A29="","",VLOOKUP($A29,'Annex 2 EHV charges'!$D:$O,2,0))</f>
        <v/>
      </c>
      <c r="C29" s="66" t="str">
        <f>IF($A29="","",VLOOKUP($A29,'Annex 2 EHV charges'!$D:$O,3,0))</f>
        <v/>
      </c>
      <c r="D29" s="65" t="str">
        <f>IF($A29="","",VLOOKUP($A29,'Annex 2 EHV charges'!$D:$O,4,0))</f>
        <v/>
      </c>
      <c r="E29" s="70" t="str">
        <f>IFERROR(IF(VLOOKUP($A29,'Annex 2 EHV charges'!$D:$O,9,FALSE)=0,"",VLOOKUP($A29,'Annex 2 EHV charges'!$D:$O,9,FALSE)),"")</f>
        <v/>
      </c>
      <c r="F29" s="71" t="str">
        <f>IFERROR(IF(VLOOKUP($A29,'Annex 2 EHV charges'!$D:$O,10,FALSE)=0,"",VLOOKUP($A29,'Annex 2 EHV charges'!$D:$O,10,FALSE)),"")</f>
        <v/>
      </c>
      <c r="G29" s="72" t="str">
        <f>IFERROR(IF(VLOOKUP($A29,'Annex 2 EHV charges'!$D:$O,11,FALSE)=0,"",VLOOKUP($A29,'Annex 2 EHV charges'!$D:$O,11,FALSE)),"")</f>
        <v/>
      </c>
      <c r="H29" s="72" t="str">
        <f>IFERROR(IF(VLOOKUP($A29,'Annex 2 EHV charges'!$D:$O,12,FALSE)=0,"",VLOOKUP($A29,'Annex 2 EHV charges'!$D:$O,12,FALSE)),"")</f>
        <v/>
      </c>
    </row>
    <row r="30" spans="1:8" x14ac:dyDescent="0.2">
      <c r="A30" s="66" t="str">
        <f t="array" ref="A30">IFERROR(INDEX('Annex 2 EHV charges'!$D$11:$D$11, MATCH(0, IF(ISBLANK('Annex 2 EHV charges'!$D$11:$D$11),1, COUNTIF(A$4:$A29, 'Annex 2 EHV charges'!$D$11:$D$11)), 0)),"")</f>
        <v/>
      </c>
      <c r="B30" s="65" t="str">
        <f>IF($A30="","",VLOOKUP($A30,'Annex 2 EHV charges'!$D:$O,2,0))</f>
        <v/>
      </c>
      <c r="C30" s="66" t="str">
        <f>IF($A30="","",VLOOKUP($A30,'Annex 2 EHV charges'!$D:$O,3,0))</f>
        <v/>
      </c>
      <c r="D30" s="65" t="str">
        <f>IF($A30="","",VLOOKUP($A30,'Annex 2 EHV charges'!$D:$O,4,0))</f>
        <v/>
      </c>
      <c r="E30" s="70" t="str">
        <f>IFERROR(IF(VLOOKUP($A30,'Annex 2 EHV charges'!$D:$O,9,FALSE)=0,"",VLOOKUP($A30,'Annex 2 EHV charges'!$D:$O,9,FALSE)),"")</f>
        <v/>
      </c>
      <c r="F30" s="71" t="str">
        <f>IFERROR(IF(VLOOKUP($A30,'Annex 2 EHV charges'!$D:$O,10,FALSE)=0,"",VLOOKUP($A30,'Annex 2 EHV charges'!$D:$O,10,FALSE)),"")</f>
        <v/>
      </c>
      <c r="G30" s="72" t="str">
        <f>IFERROR(IF(VLOOKUP($A30,'Annex 2 EHV charges'!$D:$O,11,FALSE)=0,"",VLOOKUP($A30,'Annex 2 EHV charges'!$D:$O,11,FALSE)),"")</f>
        <v/>
      </c>
      <c r="H30" s="72" t="str">
        <f>IFERROR(IF(VLOOKUP($A30,'Annex 2 EHV charges'!$D:$O,12,FALSE)=0,"",VLOOKUP($A30,'Annex 2 EHV charges'!$D:$O,12,FALSE)),"")</f>
        <v/>
      </c>
    </row>
    <row r="31" spans="1:8" x14ac:dyDescent="0.2">
      <c r="A31" s="66" t="str">
        <f t="array" ref="A31">IFERROR(INDEX('Annex 2 EHV charges'!$D$11:$D$11, MATCH(0, IF(ISBLANK('Annex 2 EHV charges'!$D$11:$D$11),1, COUNTIF(A$4:$A30, 'Annex 2 EHV charges'!$D$11:$D$11)), 0)),"")</f>
        <v/>
      </c>
      <c r="B31" s="65" t="str">
        <f>IF($A31="","",VLOOKUP($A31,'Annex 2 EHV charges'!$D:$O,2,0))</f>
        <v/>
      </c>
      <c r="C31" s="66" t="str">
        <f>IF($A31="","",VLOOKUP($A31,'Annex 2 EHV charges'!$D:$O,3,0))</f>
        <v/>
      </c>
      <c r="D31" s="65" t="str">
        <f>IF($A31="","",VLOOKUP($A31,'Annex 2 EHV charges'!$D:$O,4,0))</f>
        <v/>
      </c>
      <c r="E31" s="70" t="str">
        <f>IFERROR(IF(VLOOKUP($A31,'Annex 2 EHV charges'!$D:$O,9,FALSE)=0,"",VLOOKUP($A31,'Annex 2 EHV charges'!$D:$O,9,FALSE)),"")</f>
        <v/>
      </c>
      <c r="F31" s="71" t="str">
        <f>IFERROR(IF(VLOOKUP($A31,'Annex 2 EHV charges'!$D:$O,10,FALSE)=0,"",VLOOKUP($A31,'Annex 2 EHV charges'!$D:$O,10,FALSE)),"")</f>
        <v/>
      </c>
      <c r="G31" s="72" t="str">
        <f>IFERROR(IF(VLOOKUP($A31,'Annex 2 EHV charges'!$D:$O,11,FALSE)=0,"",VLOOKUP($A31,'Annex 2 EHV charges'!$D:$O,11,FALSE)),"")</f>
        <v/>
      </c>
      <c r="H31" s="72" t="str">
        <f>IFERROR(IF(VLOOKUP($A31,'Annex 2 EHV charges'!$D:$O,12,FALSE)=0,"",VLOOKUP($A31,'Annex 2 EHV charges'!$D:$O,12,FALSE)),"")</f>
        <v/>
      </c>
    </row>
    <row r="32" spans="1:8" x14ac:dyDescent="0.2">
      <c r="A32" s="66" t="str">
        <f t="array" ref="A32">IFERROR(INDEX('Annex 2 EHV charges'!$D$11:$D$11, MATCH(0, IF(ISBLANK('Annex 2 EHV charges'!$D$11:$D$11),1, COUNTIF(A$4:$A31, 'Annex 2 EHV charges'!$D$11:$D$11)), 0)),"")</f>
        <v/>
      </c>
      <c r="B32" s="65" t="str">
        <f>IF($A32="","",VLOOKUP($A32,'Annex 2 EHV charges'!$D:$O,2,0))</f>
        <v/>
      </c>
      <c r="C32" s="66" t="str">
        <f>IF($A32="","",VLOOKUP($A32,'Annex 2 EHV charges'!$D:$O,3,0))</f>
        <v/>
      </c>
      <c r="D32" s="65" t="str">
        <f>IF($A32="","",VLOOKUP($A32,'Annex 2 EHV charges'!$D:$O,4,0))</f>
        <v/>
      </c>
      <c r="E32" s="70" t="str">
        <f>IFERROR(IF(VLOOKUP($A32,'Annex 2 EHV charges'!$D:$O,9,FALSE)=0,"",VLOOKUP($A32,'Annex 2 EHV charges'!$D:$O,9,FALSE)),"")</f>
        <v/>
      </c>
      <c r="F32" s="71" t="str">
        <f>IFERROR(IF(VLOOKUP($A32,'Annex 2 EHV charges'!$D:$O,10,FALSE)=0,"",VLOOKUP($A32,'Annex 2 EHV charges'!$D:$O,10,FALSE)),"")</f>
        <v/>
      </c>
      <c r="G32" s="72" t="str">
        <f>IFERROR(IF(VLOOKUP($A32,'Annex 2 EHV charges'!$D:$O,11,FALSE)=0,"",VLOOKUP($A32,'Annex 2 EHV charges'!$D:$O,11,FALSE)),"")</f>
        <v/>
      </c>
      <c r="H32" s="72" t="str">
        <f>IFERROR(IF(VLOOKUP($A32,'Annex 2 EHV charges'!$D:$O,12,FALSE)=0,"",VLOOKUP($A32,'Annex 2 EHV charges'!$D:$O,12,FALSE)),"")</f>
        <v/>
      </c>
    </row>
    <row r="33" spans="1:8" x14ac:dyDescent="0.2">
      <c r="A33" s="66" t="str">
        <f t="array" ref="A33">IFERROR(INDEX('Annex 2 EHV charges'!$D$11:$D$11, MATCH(0, IF(ISBLANK('Annex 2 EHV charges'!$D$11:$D$11),1, COUNTIF(A$4:$A32, 'Annex 2 EHV charges'!$D$11:$D$11)), 0)),"")</f>
        <v/>
      </c>
      <c r="B33" s="65" t="str">
        <f>IF($A33="","",VLOOKUP($A33,'Annex 2 EHV charges'!$D:$O,2,0))</f>
        <v/>
      </c>
      <c r="C33" s="66" t="str">
        <f>IF($A33="","",VLOOKUP($A33,'Annex 2 EHV charges'!$D:$O,3,0))</f>
        <v/>
      </c>
      <c r="D33" s="65" t="str">
        <f>IF($A33="","",VLOOKUP($A33,'Annex 2 EHV charges'!$D:$O,4,0))</f>
        <v/>
      </c>
      <c r="E33" s="70" t="str">
        <f>IFERROR(IF(VLOOKUP($A33,'Annex 2 EHV charges'!$D:$O,9,FALSE)=0,"",VLOOKUP($A33,'Annex 2 EHV charges'!$D:$O,9,FALSE)),"")</f>
        <v/>
      </c>
      <c r="F33" s="71" t="str">
        <f>IFERROR(IF(VLOOKUP($A33,'Annex 2 EHV charges'!$D:$O,10,FALSE)=0,"",VLOOKUP($A33,'Annex 2 EHV charges'!$D:$O,10,FALSE)),"")</f>
        <v/>
      </c>
      <c r="G33" s="72" t="str">
        <f>IFERROR(IF(VLOOKUP($A33,'Annex 2 EHV charges'!$D:$O,11,FALSE)=0,"",VLOOKUP($A33,'Annex 2 EHV charges'!$D:$O,11,FALSE)),"")</f>
        <v/>
      </c>
      <c r="H33" s="72" t="str">
        <f>IFERROR(IF(VLOOKUP($A33,'Annex 2 EHV charges'!$D:$O,12,FALSE)=0,"",VLOOKUP($A33,'Annex 2 EHV charges'!$D:$O,12,FALSE)),"")</f>
        <v/>
      </c>
    </row>
    <row r="34" spans="1:8" x14ac:dyDescent="0.2">
      <c r="A34" s="66" t="str">
        <f t="array" ref="A34">IFERROR(INDEX('Annex 2 EHV charges'!$D$11:$D$11, MATCH(0, IF(ISBLANK('Annex 2 EHV charges'!$D$11:$D$11),1, COUNTIF(A$4:$A33, 'Annex 2 EHV charges'!$D$11:$D$11)), 0)),"")</f>
        <v/>
      </c>
      <c r="B34" s="65" t="str">
        <f>IF($A34="","",VLOOKUP($A34,'Annex 2 EHV charges'!$D:$O,2,0))</f>
        <v/>
      </c>
      <c r="C34" s="66" t="str">
        <f>IF($A34="","",VLOOKUP($A34,'Annex 2 EHV charges'!$D:$O,3,0))</f>
        <v/>
      </c>
      <c r="D34" s="65" t="str">
        <f>IF($A34="","",VLOOKUP($A34,'Annex 2 EHV charges'!$D:$O,4,0))</f>
        <v/>
      </c>
      <c r="E34" s="70" t="str">
        <f>IFERROR(IF(VLOOKUP($A34,'Annex 2 EHV charges'!$D:$O,9,FALSE)=0,"",VLOOKUP($A34,'Annex 2 EHV charges'!$D:$O,9,FALSE)),"")</f>
        <v/>
      </c>
      <c r="F34" s="71" t="str">
        <f>IFERROR(IF(VLOOKUP($A34,'Annex 2 EHV charges'!$D:$O,10,FALSE)=0,"",VLOOKUP($A34,'Annex 2 EHV charges'!$D:$O,10,FALSE)),"")</f>
        <v/>
      </c>
      <c r="G34" s="72" t="str">
        <f>IFERROR(IF(VLOOKUP($A34,'Annex 2 EHV charges'!$D:$O,11,FALSE)=0,"",VLOOKUP($A34,'Annex 2 EHV charges'!$D:$O,11,FALSE)),"")</f>
        <v/>
      </c>
      <c r="H34" s="72" t="str">
        <f>IFERROR(IF(VLOOKUP($A34,'Annex 2 EHV charges'!$D:$O,12,FALSE)=0,"",VLOOKUP($A34,'Annex 2 EHV charges'!$D:$O,12,FALSE)),"")</f>
        <v/>
      </c>
    </row>
    <row r="35" spans="1:8" x14ac:dyDescent="0.2">
      <c r="A35" s="66" t="str">
        <f t="array" ref="A35">IFERROR(INDEX('Annex 2 EHV charges'!$D$11:$D$11, MATCH(0, IF(ISBLANK('Annex 2 EHV charges'!$D$11:$D$11),1, COUNTIF(A$4:$A34, 'Annex 2 EHV charges'!$D$11:$D$11)), 0)),"")</f>
        <v/>
      </c>
      <c r="B35" s="65" t="str">
        <f>IF($A35="","",VLOOKUP($A35,'Annex 2 EHV charges'!$D:$O,2,0))</f>
        <v/>
      </c>
      <c r="C35" s="66" t="str">
        <f>IF($A35="","",VLOOKUP($A35,'Annex 2 EHV charges'!$D:$O,3,0))</f>
        <v/>
      </c>
      <c r="D35" s="65" t="str">
        <f>IF($A35="","",VLOOKUP($A35,'Annex 2 EHV charges'!$D:$O,4,0))</f>
        <v/>
      </c>
      <c r="E35" s="70" t="str">
        <f>IFERROR(IF(VLOOKUP($A35,'Annex 2 EHV charges'!$D:$O,9,FALSE)=0,"",VLOOKUP($A35,'Annex 2 EHV charges'!$D:$O,9,FALSE)),"")</f>
        <v/>
      </c>
      <c r="F35" s="71" t="str">
        <f>IFERROR(IF(VLOOKUP($A35,'Annex 2 EHV charges'!$D:$O,10,FALSE)=0,"",VLOOKUP($A35,'Annex 2 EHV charges'!$D:$O,10,FALSE)),"")</f>
        <v/>
      </c>
      <c r="G35" s="72" t="str">
        <f>IFERROR(IF(VLOOKUP($A35,'Annex 2 EHV charges'!$D:$O,11,FALSE)=0,"",VLOOKUP($A35,'Annex 2 EHV charges'!$D:$O,11,FALSE)),"")</f>
        <v/>
      </c>
      <c r="H35" s="72" t="str">
        <f>IFERROR(IF(VLOOKUP($A35,'Annex 2 EHV charges'!$D:$O,12,FALSE)=0,"",VLOOKUP($A35,'Annex 2 EHV charges'!$D:$O,12,FALSE)),"")</f>
        <v/>
      </c>
    </row>
    <row r="36" spans="1:8" x14ac:dyDescent="0.2">
      <c r="A36" s="66" t="str">
        <f t="array" ref="A36">IFERROR(INDEX('Annex 2 EHV charges'!$D$11:$D$11, MATCH(0, IF(ISBLANK('Annex 2 EHV charges'!$D$11:$D$11),1, COUNTIF(A$4:$A35, 'Annex 2 EHV charges'!$D$11:$D$11)), 0)),"")</f>
        <v/>
      </c>
      <c r="B36" s="65" t="str">
        <f>IF($A36="","",VLOOKUP($A36,'Annex 2 EHV charges'!$D:$O,2,0))</f>
        <v/>
      </c>
      <c r="C36" s="66" t="str">
        <f>IF($A36="","",VLOOKUP($A36,'Annex 2 EHV charges'!$D:$O,3,0))</f>
        <v/>
      </c>
      <c r="D36" s="65" t="str">
        <f>IF($A36="","",VLOOKUP($A36,'Annex 2 EHV charges'!$D:$O,4,0))</f>
        <v/>
      </c>
      <c r="E36" s="70" t="str">
        <f>IFERROR(IF(VLOOKUP($A36,'Annex 2 EHV charges'!$D:$O,9,FALSE)=0,"",VLOOKUP($A36,'Annex 2 EHV charges'!$D:$O,9,FALSE)),"")</f>
        <v/>
      </c>
      <c r="F36" s="71" t="str">
        <f>IFERROR(IF(VLOOKUP($A36,'Annex 2 EHV charges'!$D:$O,10,FALSE)=0,"",VLOOKUP($A36,'Annex 2 EHV charges'!$D:$O,10,FALSE)),"")</f>
        <v/>
      </c>
      <c r="G36" s="72" t="str">
        <f>IFERROR(IF(VLOOKUP($A36,'Annex 2 EHV charges'!$D:$O,11,FALSE)=0,"",VLOOKUP($A36,'Annex 2 EHV charges'!$D:$O,11,FALSE)),"")</f>
        <v/>
      </c>
      <c r="H36" s="72" t="str">
        <f>IFERROR(IF(VLOOKUP($A36,'Annex 2 EHV charges'!$D:$O,12,FALSE)=0,"",VLOOKUP($A36,'Annex 2 EHV charges'!$D:$O,12,FALSE)),"")</f>
        <v/>
      </c>
    </row>
    <row r="37" spans="1:8" x14ac:dyDescent="0.2">
      <c r="A37" s="66" t="str">
        <f t="array" ref="A37">IFERROR(INDEX('Annex 2 EHV charges'!$D$11:$D$11, MATCH(0, IF(ISBLANK('Annex 2 EHV charges'!$D$11:$D$11),1, COUNTIF(A$4:$A36, 'Annex 2 EHV charges'!$D$11:$D$11)), 0)),"")</f>
        <v/>
      </c>
      <c r="B37" s="65" t="str">
        <f>IF($A37="","",VLOOKUP($A37,'Annex 2 EHV charges'!$D:$O,2,0))</f>
        <v/>
      </c>
      <c r="C37" s="66" t="str">
        <f>IF($A37="","",VLOOKUP($A37,'Annex 2 EHV charges'!$D:$O,3,0))</f>
        <v/>
      </c>
      <c r="D37" s="65" t="str">
        <f>IF($A37="","",VLOOKUP($A37,'Annex 2 EHV charges'!$D:$O,4,0))</f>
        <v/>
      </c>
      <c r="E37" s="70" t="str">
        <f>IFERROR(IF(VLOOKUP($A37,'Annex 2 EHV charges'!$D:$O,9,FALSE)=0,"",VLOOKUP($A37,'Annex 2 EHV charges'!$D:$O,9,FALSE)),"")</f>
        <v/>
      </c>
      <c r="F37" s="71" t="str">
        <f>IFERROR(IF(VLOOKUP($A37,'Annex 2 EHV charges'!$D:$O,10,FALSE)=0,"",VLOOKUP($A37,'Annex 2 EHV charges'!$D:$O,10,FALSE)),"")</f>
        <v/>
      </c>
      <c r="G37" s="72" t="str">
        <f>IFERROR(IF(VLOOKUP($A37,'Annex 2 EHV charges'!$D:$O,11,FALSE)=0,"",VLOOKUP($A37,'Annex 2 EHV charges'!$D:$O,11,FALSE)),"")</f>
        <v/>
      </c>
      <c r="H37" s="72" t="str">
        <f>IFERROR(IF(VLOOKUP($A37,'Annex 2 EHV charges'!$D:$O,12,FALSE)=0,"",VLOOKUP($A37,'Annex 2 EHV charges'!$D:$O,12,FALSE)),"")</f>
        <v/>
      </c>
    </row>
    <row r="38" spans="1:8" x14ac:dyDescent="0.2">
      <c r="A38" s="66" t="str">
        <f t="array" ref="A38">IFERROR(INDEX('Annex 2 EHV charges'!$D$11:$D$11, MATCH(0, IF(ISBLANK('Annex 2 EHV charges'!$D$11:$D$11),1, COUNTIF(A$4:$A37, 'Annex 2 EHV charges'!$D$11:$D$11)), 0)),"")</f>
        <v/>
      </c>
      <c r="B38" s="65" t="str">
        <f>IF($A38="","",VLOOKUP($A38,'Annex 2 EHV charges'!$D:$O,2,0))</f>
        <v/>
      </c>
      <c r="C38" s="66" t="str">
        <f>IF($A38="","",VLOOKUP($A38,'Annex 2 EHV charges'!$D:$O,3,0))</f>
        <v/>
      </c>
      <c r="D38" s="65" t="str">
        <f>IF($A38="","",VLOOKUP($A38,'Annex 2 EHV charges'!$D:$O,4,0))</f>
        <v/>
      </c>
      <c r="E38" s="70" t="str">
        <f>IFERROR(IF(VLOOKUP($A38,'Annex 2 EHV charges'!$D:$O,9,FALSE)=0,"",VLOOKUP($A38,'Annex 2 EHV charges'!$D:$O,9,FALSE)),"")</f>
        <v/>
      </c>
      <c r="F38" s="71" t="str">
        <f>IFERROR(IF(VLOOKUP($A38,'Annex 2 EHV charges'!$D:$O,10,FALSE)=0,"",VLOOKUP($A38,'Annex 2 EHV charges'!$D:$O,10,FALSE)),"")</f>
        <v/>
      </c>
      <c r="G38" s="72" t="str">
        <f>IFERROR(IF(VLOOKUP($A38,'Annex 2 EHV charges'!$D:$O,11,FALSE)=0,"",VLOOKUP($A38,'Annex 2 EHV charges'!$D:$O,11,FALSE)),"")</f>
        <v/>
      </c>
      <c r="H38" s="72" t="str">
        <f>IFERROR(IF(VLOOKUP($A38,'Annex 2 EHV charges'!$D:$O,12,FALSE)=0,"",VLOOKUP($A38,'Annex 2 EHV charges'!$D:$O,12,FALSE)),"")</f>
        <v/>
      </c>
    </row>
    <row r="39" spans="1:8" x14ac:dyDescent="0.2">
      <c r="A39" s="66" t="str">
        <f t="array" ref="A39">IFERROR(INDEX('Annex 2 EHV charges'!$D$11:$D$11, MATCH(0, IF(ISBLANK('Annex 2 EHV charges'!$D$11:$D$11),1, COUNTIF(A$4:$A38, 'Annex 2 EHV charges'!$D$11:$D$11)), 0)),"")</f>
        <v/>
      </c>
      <c r="B39" s="65" t="str">
        <f>IF($A39="","",VLOOKUP($A39,'Annex 2 EHV charges'!$D:$O,2,0))</f>
        <v/>
      </c>
      <c r="C39" s="66" t="str">
        <f>IF($A39="","",VLOOKUP($A39,'Annex 2 EHV charges'!$D:$O,3,0))</f>
        <v/>
      </c>
      <c r="D39" s="65" t="str">
        <f>IF($A39="","",VLOOKUP($A39,'Annex 2 EHV charges'!$D:$O,4,0))</f>
        <v/>
      </c>
      <c r="E39" s="70" t="str">
        <f>IFERROR(IF(VLOOKUP($A39,'Annex 2 EHV charges'!$D:$O,9,FALSE)=0,"",VLOOKUP($A39,'Annex 2 EHV charges'!$D:$O,9,FALSE)),"")</f>
        <v/>
      </c>
      <c r="F39" s="71" t="str">
        <f>IFERROR(IF(VLOOKUP($A39,'Annex 2 EHV charges'!$D:$O,10,FALSE)=0,"",VLOOKUP($A39,'Annex 2 EHV charges'!$D:$O,10,FALSE)),"")</f>
        <v/>
      </c>
      <c r="G39" s="72" t="str">
        <f>IFERROR(IF(VLOOKUP($A39,'Annex 2 EHV charges'!$D:$O,11,FALSE)=0,"",VLOOKUP($A39,'Annex 2 EHV charges'!$D:$O,11,FALSE)),"")</f>
        <v/>
      </c>
      <c r="H39" s="72" t="str">
        <f>IFERROR(IF(VLOOKUP($A39,'Annex 2 EHV charges'!$D:$O,12,FALSE)=0,"",VLOOKUP($A39,'Annex 2 EHV charges'!$D:$O,12,FALSE)),"")</f>
        <v/>
      </c>
    </row>
    <row r="40" spans="1:8" x14ac:dyDescent="0.2">
      <c r="A40" s="66" t="str">
        <f t="array" ref="A40">IFERROR(INDEX('Annex 2 EHV charges'!$D$11:$D$11, MATCH(0, IF(ISBLANK('Annex 2 EHV charges'!$D$11:$D$11),1, COUNTIF(A$4:$A39, 'Annex 2 EHV charges'!$D$11:$D$11)), 0)),"")</f>
        <v/>
      </c>
      <c r="B40" s="65" t="str">
        <f>IF($A40="","",VLOOKUP($A40,'Annex 2 EHV charges'!$D:$O,2,0))</f>
        <v/>
      </c>
      <c r="C40" s="66" t="str">
        <f>IF($A40="","",VLOOKUP($A40,'Annex 2 EHV charges'!$D:$O,3,0))</f>
        <v/>
      </c>
      <c r="D40" s="65" t="str">
        <f>IF($A40="","",VLOOKUP($A40,'Annex 2 EHV charges'!$D:$O,4,0))</f>
        <v/>
      </c>
      <c r="E40" s="70" t="str">
        <f>IFERROR(IF(VLOOKUP($A40,'Annex 2 EHV charges'!$D:$O,9,FALSE)=0,"",VLOOKUP($A40,'Annex 2 EHV charges'!$D:$O,9,FALSE)),"")</f>
        <v/>
      </c>
      <c r="F40" s="71" t="str">
        <f>IFERROR(IF(VLOOKUP($A40,'Annex 2 EHV charges'!$D:$O,10,FALSE)=0,"",VLOOKUP($A40,'Annex 2 EHV charges'!$D:$O,10,FALSE)),"")</f>
        <v/>
      </c>
      <c r="G40" s="72" t="str">
        <f>IFERROR(IF(VLOOKUP($A40,'Annex 2 EHV charges'!$D:$O,11,FALSE)=0,"",VLOOKUP($A40,'Annex 2 EHV charges'!$D:$O,11,FALSE)),"")</f>
        <v/>
      </c>
      <c r="H40" s="72" t="str">
        <f>IFERROR(IF(VLOOKUP($A40,'Annex 2 EHV charges'!$D:$O,12,FALSE)=0,"",VLOOKUP($A40,'Annex 2 EHV charges'!$D:$O,12,FALSE)),"")</f>
        <v/>
      </c>
    </row>
    <row r="41" spans="1:8" x14ac:dyDescent="0.2">
      <c r="A41" s="66" t="str">
        <f t="array" ref="A41">IFERROR(INDEX('Annex 2 EHV charges'!$D$11:$D$11, MATCH(0, IF(ISBLANK('Annex 2 EHV charges'!$D$11:$D$11),1, COUNTIF(A$4:$A40, 'Annex 2 EHV charges'!$D$11:$D$11)), 0)),"")</f>
        <v/>
      </c>
      <c r="B41" s="65" t="str">
        <f>IF($A41="","",VLOOKUP($A41,'Annex 2 EHV charges'!$D:$O,2,0))</f>
        <v/>
      </c>
      <c r="C41" s="66" t="str">
        <f>IF($A41="","",VLOOKUP($A41,'Annex 2 EHV charges'!$D:$O,3,0))</f>
        <v/>
      </c>
      <c r="D41" s="65" t="str">
        <f>IF($A41="","",VLOOKUP($A41,'Annex 2 EHV charges'!$D:$O,4,0))</f>
        <v/>
      </c>
      <c r="E41" s="70" t="str">
        <f>IFERROR(IF(VLOOKUP($A41,'Annex 2 EHV charges'!$D:$O,9,FALSE)=0,"",VLOOKUP($A41,'Annex 2 EHV charges'!$D:$O,9,FALSE)),"")</f>
        <v/>
      </c>
      <c r="F41" s="71" t="str">
        <f>IFERROR(IF(VLOOKUP($A41,'Annex 2 EHV charges'!$D:$O,10,FALSE)=0,"",VLOOKUP($A41,'Annex 2 EHV charges'!$D:$O,10,FALSE)),"")</f>
        <v/>
      </c>
      <c r="G41" s="72" t="str">
        <f>IFERROR(IF(VLOOKUP($A41,'Annex 2 EHV charges'!$D:$O,11,FALSE)=0,"",VLOOKUP($A41,'Annex 2 EHV charges'!$D:$O,11,FALSE)),"")</f>
        <v/>
      </c>
      <c r="H41" s="72" t="str">
        <f>IFERROR(IF(VLOOKUP($A41,'Annex 2 EHV charges'!$D:$O,12,FALSE)=0,"",VLOOKUP($A41,'Annex 2 EHV charges'!$D:$O,12,FALSE)),"")</f>
        <v/>
      </c>
    </row>
    <row r="42" spans="1:8" x14ac:dyDescent="0.2">
      <c r="A42" s="66" t="str">
        <f t="array" ref="A42">IFERROR(INDEX('Annex 2 EHV charges'!$D$11:$D$11, MATCH(0, IF(ISBLANK('Annex 2 EHV charges'!$D$11:$D$11),1, COUNTIF(A$4:$A41, 'Annex 2 EHV charges'!$D$11:$D$11)), 0)),"")</f>
        <v/>
      </c>
      <c r="B42" s="65" t="str">
        <f>IF($A42="","",VLOOKUP($A42,'Annex 2 EHV charges'!$D:$O,2,0))</f>
        <v/>
      </c>
      <c r="C42" s="66" t="str">
        <f>IF($A42="","",VLOOKUP($A42,'Annex 2 EHV charges'!$D:$O,3,0))</f>
        <v/>
      </c>
      <c r="D42" s="65" t="str">
        <f>IF($A42="","",VLOOKUP($A42,'Annex 2 EHV charges'!$D:$O,4,0))</f>
        <v/>
      </c>
      <c r="E42" s="70" t="str">
        <f>IFERROR(IF(VLOOKUP($A42,'Annex 2 EHV charges'!$D:$O,9,FALSE)=0,"",VLOOKUP($A42,'Annex 2 EHV charges'!$D:$O,9,FALSE)),"")</f>
        <v/>
      </c>
      <c r="F42" s="71" t="str">
        <f>IFERROR(IF(VLOOKUP($A42,'Annex 2 EHV charges'!$D:$O,10,FALSE)=0,"",VLOOKUP($A42,'Annex 2 EHV charges'!$D:$O,10,FALSE)),"")</f>
        <v/>
      </c>
      <c r="G42" s="72" t="str">
        <f>IFERROR(IF(VLOOKUP($A42,'Annex 2 EHV charges'!$D:$O,11,FALSE)=0,"",VLOOKUP($A42,'Annex 2 EHV charges'!$D:$O,11,FALSE)),"")</f>
        <v/>
      </c>
      <c r="H42" s="72" t="str">
        <f>IFERROR(IF(VLOOKUP($A42,'Annex 2 EHV charges'!$D:$O,12,FALSE)=0,"",VLOOKUP($A42,'Annex 2 EHV charges'!$D:$O,12,FALSE)),"")</f>
        <v/>
      </c>
    </row>
    <row r="43" spans="1:8" x14ac:dyDescent="0.2">
      <c r="A43" s="66" t="str">
        <f t="array" ref="A43">IFERROR(INDEX('Annex 2 EHV charges'!$D$11:$D$11, MATCH(0, IF(ISBLANK('Annex 2 EHV charges'!$D$11:$D$11),1, COUNTIF(A$4:$A42, 'Annex 2 EHV charges'!$D$11:$D$11)), 0)),"")</f>
        <v/>
      </c>
      <c r="B43" s="65" t="str">
        <f>IF($A43="","",VLOOKUP($A43,'Annex 2 EHV charges'!$D:$O,2,0))</f>
        <v/>
      </c>
      <c r="C43" s="66" t="str">
        <f>IF($A43="","",VLOOKUP($A43,'Annex 2 EHV charges'!$D:$O,3,0))</f>
        <v/>
      </c>
      <c r="D43" s="65" t="str">
        <f>IF($A43="","",VLOOKUP($A43,'Annex 2 EHV charges'!$D:$O,4,0))</f>
        <v/>
      </c>
      <c r="E43" s="70" t="str">
        <f>IFERROR(IF(VLOOKUP($A43,'Annex 2 EHV charges'!$D:$O,9,FALSE)=0,"",VLOOKUP($A43,'Annex 2 EHV charges'!$D:$O,9,FALSE)),"")</f>
        <v/>
      </c>
      <c r="F43" s="71" t="str">
        <f>IFERROR(IF(VLOOKUP($A43,'Annex 2 EHV charges'!$D:$O,10,FALSE)=0,"",VLOOKUP($A43,'Annex 2 EHV charges'!$D:$O,10,FALSE)),"")</f>
        <v/>
      </c>
      <c r="G43" s="72" t="str">
        <f>IFERROR(IF(VLOOKUP($A43,'Annex 2 EHV charges'!$D:$O,11,FALSE)=0,"",VLOOKUP($A43,'Annex 2 EHV charges'!$D:$O,11,FALSE)),"")</f>
        <v/>
      </c>
      <c r="H43" s="72" t="str">
        <f>IFERROR(IF(VLOOKUP($A43,'Annex 2 EHV charges'!$D:$O,12,FALSE)=0,"",VLOOKUP($A43,'Annex 2 EHV charges'!$D:$O,12,FALSE)),"")</f>
        <v/>
      </c>
    </row>
    <row r="44" spans="1:8" x14ac:dyDescent="0.2">
      <c r="A44" s="66" t="str">
        <f t="array" ref="A44">IFERROR(INDEX('Annex 2 EHV charges'!$D$11:$D$11, MATCH(0, IF(ISBLANK('Annex 2 EHV charges'!$D$11:$D$11),1, COUNTIF(A$4:$A43, 'Annex 2 EHV charges'!$D$11:$D$11)), 0)),"")</f>
        <v/>
      </c>
      <c r="B44" s="65" t="str">
        <f>IF($A44="","",VLOOKUP($A44,'Annex 2 EHV charges'!$D:$O,2,0))</f>
        <v/>
      </c>
      <c r="C44" s="66" t="str">
        <f>IF($A44="","",VLOOKUP($A44,'Annex 2 EHV charges'!$D:$O,3,0))</f>
        <v/>
      </c>
      <c r="D44" s="65" t="str">
        <f>IF($A44="","",VLOOKUP($A44,'Annex 2 EHV charges'!$D:$O,4,0))</f>
        <v/>
      </c>
      <c r="E44" s="70" t="str">
        <f>IFERROR(IF(VLOOKUP($A44,'Annex 2 EHV charges'!$D:$O,9,FALSE)=0,"",VLOOKUP($A44,'Annex 2 EHV charges'!$D:$O,9,FALSE)),"")</f>
        <v/>
      </c>
      <c r="F44" s="71" t="str">
        <f>IFERROR(IF(VLOOKUP($A44,'Annex 2 EHV charges'!$D:$O,10,FALSE)=0,"",VLOOKUP($A44,'Annex 2 EHV charges'!$D:$O,10,FALSE)),"")</f>
        <v/>
      </c>
      <c r="G44" s="72" t="str">
        <f>IFERROR(IF(VLOOKUP($A44,'Annex 2 EHV charges'!$D:$O,11,FALSE)=0,"",VLOOKUP($A44,'Annex 2 EHV charges'!$D:$O,11,FALSE)),"")</f>
        <v/>
      </c>
      <c r="H44" s="72" t="str">
        <f>IFERROR(IF(VLOOKUP($A44,'Annex 2 EHV charges'!$D:$O,12,FALSE)=0,"",VLOOKUP($A44,'Annex 2 EHV charges'!$D:$O,12,FALSE)),"")</f>
        <v/>
      </c>
    </row>
    <row r="45" spans="1:8" x14ac:dyDescent="0.2">
      <c r="A45" s="66" t="str">
        <f t="array" ref="A45">IFERROR(INDEX('Annex 2 EHV charges'!$D$11:$D$11, MATCH(0, IF(ISBLANK('Annex 2 EHV charges'!$D$11:$D$11),1, COUNTIF(A$4:$A44, 'Annex 2 EHV charges'!$D$11:$D$11)), 0)),"")</f>
        <v/>
      </c>
      <c r="B45" s="65" t="str">
        <f>IF($A45="","",VLOOKUP($A45,'Annex 2 EHV charges'!$D:$O,2,0))</f>
        <v/>
      </c>
      <c r="C45" s="66" t="str">
        <f>IF($A45="","",VLOOKUP($A45,'Annex 2 EHV charges'!$D:$O,3,0))</f>
        <v/>
      </c>
      <c r="D45" s="65" t="str">
        <f>IF($A45="","",VLOOKUP($A45,'Annex 2 EHV charges'!$D:$O,4,0))</f>
        <v/>
      </c>
      <c r="E45" s="70" t="str">
        <f>IFERROR(IF(VLOOKUP($A45,'Annex 2 EHV charges'!$D:$O,9,FALSE)=0,"",VLOOKUP($A45,'Annex 2 EHV charges'!$D:$O,9,FALSE)),"")</f>
        <v/>
      </c>
      <c r="F45" s="71" t="str">
        <f>IFERROR(IF(VLOOKUP($A45,'Annex 2 EHV charges'!$D:$O,10,FALSE)=0,"",VLOOKUP($A45,'Annex 2 EHV charges'!$D:$O,10,FALSE)),"")</f>
        <v/>
      </c>
      <c r="G45" s="72" t="str">
        <f>IFERROR(IF(VLOOKUP($A45,'Annex 2 EHV charges'!$D:$O,11,FALSE)=0,"",VLOOKUP($A45,'Annex 2 EHV charges'!$D:$O,11,FALSE)),"")</f>
        <v/>
      </c>
      <c r="H45" s="72" t="str">
        <f>IFERROR(IF(VLOOKUP($A45,'Annex 2 EHV charges'!$D:$O,12,FALSE)=0,"",VLOOKUP($A45,'Annex 2 EHV charges'!$D:$O,12,FALSE)),"")</f>
        <v/>
      </c>
    </row>
    <row r="46" spans="1:8" x14ac:dyDescent="0.2">
      <c r="A46" s="66" t="str">
        <f t="array" ref="A46">IFERROR(INDEX('Annex 2 EHV charges'!$D$11:$D$11, MATCH(0, IF(ISBLANK('Annex 2 EHV charges'!$D$11:$D$11),1, COUNTIF(A$4:$A45, 'Annex 2 EHV charges'!$D$11:$D$11)), 0)),"")</f>
        <v/>
      </c>
      <c r="B46" s="65" t="str">
        <f>IF($A46="","",VLOOKUP($A46,'Annex 2 EHV charges'!$D:$O,2,0))</f>
        <v/>
      </c>
      <c r="C46" s="66" t="str">
        <f>IF($A46="","",VLOOKUP($A46,'Annex 2 EHV charges'!$D:$O,3,0))</f>
        <v/>
      </c>
      <c r="D46" s="65" t="str">
        <f>IF($A46="","",VLOOKUP($A46,'Annex 2 EHV charges'!$D:$O,4,0))</f>
        <v/>
      </c>
      <c r="E46" s="70" t="str">
        <f>IFERROR(IF(VLOOKUP($A46,'Annex 2 EHV charges'!$D:$O,9,FALSE)=0,"",VLOOKUP($A46,'Annex 2 EHV charges'!$D:$O,9,FALSE)),"")</f>
        <v/>
      </c>
      <c r="F46" s="71" t="str">
        <f>IFERROR(IF(VLOOKUP($A46,'Annex 2 EHV charges'!$D:$O,10,FALSE)=0,"",VLOOKUP($A46,'Annex 2 EHV charges'!$D:$O,10,FALSE)),"")</f>
        <v/>
      </c>
      <c r="G46" s="72" t="str">
        <f>IFERROR(IF(VLOOKUP($A46,'Annex 2 EHV charges'!$D:$O,11,FALSE)=0,"",VLOOKUP($A46,'Annex 2 EHV charges'!$D:$O,11,FALSE)),"")</f>
        <v/>
      </c>
      <c r="H46" s="72" t="str">
        <f>IFERROR(IF(VLOOKUP($A46,'Annex 2 EHV charges'!$D:$O,12,FALSE)=0,"",VLOOKUP($A46,'Annex 2 EHV charges'!$D:$O,12,FALSE)),"")</f>
        <v/>
      </c>
    </row>
    <row r="47" spans="1:8" x14ac:dyDescent="0.2">
      <c r="A47" s="66" t="str">
        <f t="array" ref="A47">IFERROR(INDEX('Annex 2 EHV charges'!$D$11:$D$11, MATCH(0, IF(ISBLANK('Annex 2 EHV charges'!$D$11:$D$11),1, COUNTIF(A$4:$A46, 'Annex 2 EHV charges'!$D$11:$D$11)), 0)),"")</f>
        <v/>
      </c>
      <c r="B47" s="65" t="str">
        <f>IF($A47="","",VLOOKUP($A47,'Annex 2 EHV charges'!$D:$O,2,0))</f>
        <v/>
      </c>
      <c r="C47" s="66" t="str">
        <f>IF($A47="","",VLOOKUP($A47,'Annex 2 EHV charges'!$D:$O,3,0))</f>
        <v/>
      </c>
      <c r="D47" s="65" t="str">
        <f>IF($A47="","",VLOOKUP($A47,'Annex 2 EHV charges'!$D:$O,4,0))</f>
        <v/>
      </c>
      <c r="E47" s="70" t="str">
        <f>IFERROR(IF(VLOOKUP($A47,'Annex 2 EHV charges'!$D:$O,9,FALSE)=0,"",VLOOKUP($A47,'Annex 2 EHV charges'!$D:$O,9,FALSE)),"")</f>
        <v/>
      </c>
      <c r="F47" s="71" t="str">
        <f>IFERROR(IF(VLOOKUP($A47,'Annex 2 EHV charges'!$D:$O,10,FALSE)=0,"",VLOOKUP($A47,'Annex 2 EHV charges'!$D:$O,10,FALSE)),"")</f>
        <v/>
      </c>
      <c r="G47" s="72" t="str">
        <f>IFERROR(IF(VLOOKUP($A47,'Annex 2 EHV charges'!$D:$O,11,FALSE)=0,"",VLOOKUP($A47,'Annex 2 EHV charges'!$D:$O,11,FALSE)),"")</f>
        <v/>
      </c>
      <c r="H47" s="72" t="str">
        <f>IFERROR(IF(VLOOKUP($A47,'Annex 2 EHV charges'!$D:$O,12,FALSE)=0,"",VLOOKUP($A47,'Annex 2 EHV charges'!$D:$O,12,FALSE)),"")</f>
        <v/>
      </c>
    </row>
    <row r="48" spans="1:8" x14ac:dyDescent="0.2">
      <c r="A48" s="66" t="str">
        <f t="array" ref="A48">IFERROR(INDEX('Annex 2 EHV charges'!$D$11:$D$11, MATCH(0, IF(ISBLANK('Annex 2 EHV charges'!$D$11:$D$11),1, COUNTIF(A$4:$A47, 'Annex 2 EHV charges'!$D$11:$D$11)), 0)),"")</f>
        <v/>
      </c>
      <c r="B48" s="65" t="str">
        <f>IF($A48="","",VLOOKUP($A48,'Annex 2 EHV charges'!$D:$O,2,0))</f>
        <v/>
      </c>
      <c r="C48" s="66" t="str">
        <f>IF($A48="","",VLOOKUP($A48,'Annex 2 EHV charges'!$D:$O,3,0))</f>
        <v/>
      </c>
      <c r="D48" s="65" t="str">
        <f>IF($A48="","",VLOOKUP($A48,'Annex 2 EHV charges'!$D:$O,4,0))</f>
        <v/>
      </c>
      <c r="E48" s="70" t="str">
        <f>IFERROR(IF(VLOOKUP($A48,'Annex 2 EHV charges'!$D:$O,9,FALSE)=0,"",VLOOKUP($A48,'Annex 2 EHV charges'!$D:$O,9,FALSE)),"")</f>
        <v/>
      </c>
      <c r="F48" s="71" t="str">
        <f>IFERROR(IF(VLOOKUP($A48,'Annex 2 EHV charges'!$D:$O,10,FALSE)=0,"",VLOOKUP($A48,'Annex 2 EHV charges'!$D:$O,10,FALSE)),"")</f>
        <v/>
      </c>
      <c r="G48" s="72" t="str">
        <f>IFERROR(IF(VLOOKUP($A48,'Annex 2 EHV charges'!$D:$O,11,FALSE)=0,"",VLOOKUP($A48,'Annex 2 EHV charges'!$D:$O,11,FALSE)),"")</f>
        <v/>
      </c>
      <c r="H48" s="72" t="str">
        <f>IFERROR(IF(VLOOKUP($A48,'Annex 2 EHV charges'!$D:$O,12,FALSE)=0,"",VLOOKUP($A48,'Annex 2 EHV charges'!$D:$O,12,FALSE)),"")</f>
        <v/>
      </c>
    </row>
    <row r="49" spans="1:8" x14ac:dyDescent="0.2">
      <c r="A49" s="66" t="str">
        <f t="array" ref="A49">IFERROR(INDEX('Annex 2 EHV charges'!$D$11:$D$11, MATCH(0, IF(ISBLANK('Annex 2 EHV charges'!$D$11:$D$11),1, COUNTIF(A$4:$A48, 'Annex 2 EHV charges'!$D$11:$D$11)), 0)),"")</f>
        <v/>
      </c>
      <c r="B49" s="65" t="str">
        <f>IF($A49="","",VLOOKUP($A49,'Annex 2 EHV charges'!$D:$O,2,0))</f>
        <v/>
      </c>
      <c r="C49" s="66" t="str">
        <f>IF($A49="","",VLOOKUP($A49,'Annex 2 EHV charges'!$D:$O,3,0))</f>
        <v/>
      </c>
      <c r="D49" s="65" t="str">
        <f>IF($A49="","",VLOOKUP($A49,'Annex 2 EHV charges'!$D:$O,4,0))</f>
        <v/>
      </c>
      <c r="E49" s="70" t="str">
        <f>IFERROR(IF(VLOOKUP($A49,'Annex 2 EHV charges'!$D:$O,9,FALSE)=0,"",VLOOKUP($A49,'Annex 2 EHV charges'!$D:$O,9,FALSE)),"")</f>
        <v/>
      </c>
      <c r="F49" s="71" t="str">
        <f>IFERROR(IF(VLOOKUP($A49,'Annex 2 EHV charges'!$D:$O,10,FALSE)=0,"",VLOOKUP($A49,'Annex 2 EHV charges'!$D:$O,10,FALSE)),"")</f>
        <v/>
      </c>
      <c r="G49" s="72" t="str">
        <f>IFERROR(IF(VLOOKUP($A49,'Annex 2 EHV charges'!$D:$O,11,FALSE)=0,"",VLOOKUP($A49,'Annex 2 EHV charges'!$D:$O,11,FALSE)),"")</f>
        <v/>
      </c>
      <c r="H49" s="72" t="str">
        <f>IFERROR(IF(VLOOKUP($A49,'Annex 2 EHV charges'!$D:$O,12,FALSE)=0,"",VLOOKUP($A49,'Annex 2 EHV charges'!$D:$O,12,FALSE)),"")</f>
        <v/>
      </c>
    </row>
    <row r="50" spans="1:8" x14ac:dyDescent="0.2">
      <c r="A50" s="66" t="str">
        <f t="array" ref="A50">IFERROR(INDEX('Annex 2 EHV charges'!$D$11:$D$11, MATCH(0, IF(ISBLANK('Annex 2 EHV charges'!$D$11:$D$11),1, COUNTIF(A$4:$A49, 'Annex 2 EHV charges'!$D$11:$D$11)), 0)),"")</f>
        <v/>
      </c>
      <c r="B50" s="65" t="str">
        <f>IF($A50="","",VLOOKUP($A50,'Annex 2 EHV charges'!$D:$O,2,0))</f>
        <v/>
      </c>
      <c r="C50" s="66" t="str">
        <f>IF($A50="","",VLOOKUP($A50,'Annex 2 EHV charges'!$D:$O,3,0))</f>
        <v/>
      </c>
      <c r="D50" s="65" t="str">
        <f>IF($A50="","",VLOOKUP($A50,'Annex 2 EHV charges'!$D:$O,4,0))</f>
        <v/>
      </c>
      <c r="E50" s="70" t="str">
        <f>IFERROR(IF(VLOOKUP($A50,'Annex 2 EHV charges'!$D:$O,9,FALSE)=0,"",VLOOKUP($A50,'Annex 2 EHV charges'!$D:$O,9,FALSE)),"")</f>
        <v/>
      </c>
      <c r="F50" s="71" t="str">
        <f>IFERROR(IF(VLOOKUP($A50,'Annex 2 EHV charges'!$D:$O,10,FALSE)=0,"",VLOOKUP($A50,'Annex 2 EHV charges'!$D:$O,10,FALSE)),"")</f>
        <v/>
      </c>
      <c r="G50" s="72" t="str">
        <f>IFERROR(IF(VLOOKUP($A50,'Annex 2 EHV charges'!$D:$O,11,FALSE)=0,"",VLOOKUP($A50,'Annex 2 EHV charges'!$D:$O,11,FALSE)),"")</f>
        <v/>
      </c>
      <c r="H50" s="72" t="str">
        <f>IFERROR(IF(VLOOKUP($A50,'Annex 2 EHV charges'!$D:$O,12,FALSE)=0,"",VLOOKUP($A50,'Annex 2 EHV charges'!$D:$O,12,FALSE)),"")</f>
        <v/>
      </c>
    </row>
    <row r="51" spans="1:8" x14ac:dyDescent="0.2">
      <c r="A51" s="66" t="str">
        <f t="array" ref="A51">IFERROR(INDEX('Annex 2 EHV charges'!$D$11:$D$11, MATCH(0, IF(ISBLANK('Annex 2 EHV charges'!$D$11:$D$11),1, COUNTIF(A$4:$A50, 'Annex 2 EHV charges'!$D$11:$D$11)), 0)),"")</f>
        <v/>
      </c>
      <c r="B51" s="65" t="str">
        <f>IF($A51="","",VLOOKUP($A51,'Annex 2 EHV charges'!$D:$O,2,0))</f>
        <v/>
      </c>
      <c r="C51" s="66" t="str">
        <f>IF($A51="","",VLOOKUP($A51,'Annex 2 EHV charges'!$D:$O,3,0))</f>
        <v/>
      </c>
      <c r="D51" s="65" t="str">
        <f>IF($A51="","",VLOOKUP($A51,'Annex 2 EHV charges'!$D:$O,4,0))</f>
        <v/>
      </c>
      <c r="E51" s="70" t="str">
        <f>IFERROR(IF(VLOOKUP($A51,'Annex 2 EHV charges'!$D:$O,9,FALSE)=0,"",VLOOKUP($A51,'Annex 2 EHV charges'!$D:$O,9,FALSE)),"")</f>
        <v/>
      </c>
      <c r="F51" s="71" t="str">
        <f>IFERROR(IF(VLOOKUP($A51,'Annex 2 EHV charges'!$D:$O,10,FALSE)=0,"",VLOOKUP($A51,'Annex 2 EHV charges'!$D:$O,10,FALSE)),"")</f>
        <v/>
      </c>
      <c r="G51" s="72" t="str">
        <f>IFERROR(IF(VLOOKUP($A51,'Annex 2 EHV charges'!$D:$O,11,FALSE)=0,"",VLOOKUP($A51,'Annex 2 EHV charges'!$D:$O,11,FALSE)),"")</f>
        <v/>
      </c>
      <c r="H51" s="72" t="str">
        <f>IFERROR(IF(VLOOKUP($A51,'Annex 2 EHV charges'!$D:$O,12,FALSE)=0,"",VLOOKUP($A51,'Annex 2 EHV charges'!$D:$O,12,FALSE)),"")</f>
        <v/>
      </c>
    </row>
    <row r="52" spans="1:8" x14ac:dyDescent="0.2">
      <c r="A52" s="66" t="str">
        <f t="array" ref="A52">IFERROR(INDEX('Annex 2 EHV charges'!$D$11:$D$11, MATCH(0, IF(ISBLANK('Annex 2 EHV charges'!$D$11:$D$11),1, COUNTIF(A$4:$A51, 'Annex 2 EHV charges'!$D$11:$D$11)), 0)),"")</f>
        <v/>
      </c>
      <c r="B52" s="65" t="str">
        <f>IF($A52="","",VLOOKUP($A52,'Annex 2 EHV charges'!$D:$O,2,0))</f>
        <v/>
      </c>
      <c r="C52" s="66" t="str">
        <f>IF($A52="","",VLOOKUP($A52,'Annex 2 EHV charges'!$D:$O,3,0))</f>
        <v/>
      </c>
      <c r="D52" s="65" t="str">
        <f>IF($A52="","",VLOOKUP($A52,'Annex 2 EHV charges'!$D:$O,4,0))</f>
        <v/>
      </c>
      <c r="E52" s="70" t="str">
        <f>IFERROR(IF(VLOOKUP($A52,'Annex 2 EHV charges'!$D:$O,9,FALSE)=0,"",VLOOKUP($A52,'Annex 2 EHV charges'!$D:$O,9,FALSE)),"")</f>
        <v/>
      </c>
      <c r="F52" s="71" t="str">
        <f>IFERROR(IF(VLOOKUP($A52,'Annex 2 EHV charges'!$D:$O,10,FALSE)=0,"",VLOOKUP($A52,'Annex 2 EHV charges'!$D:$O,10,FALSE)),"")</f>
        <v/>
      </c>
      <c r="G52" s="72" t="str">
        <f>IFERROR(IF(VLOOKUP($A52,'Annex 2 EHV charges'!$D:$O,11,FALSE)=0,"",VLOOKUP($A52,'Annex 2 EHV charges'!$D:$O,11,FALSE)),"")</f>
        <v/>
      </c>
      <c r="H52" s="72" t="str">
        <f>IFERROR(IF(VLOOKUP($A52,'Annex 2 EHV charges'!$D:$O,12,FALSE)=0,"",VLOOKUP($A52,'Annex 2 EHV charges'!$D:$O,12,FALSE)),"")</f>
        <v/>
      </c>
    </row>
    <row r="53" spans="1:8" x14ac:dyDescent="0.2">
      <c r="A53" s="66" t="str">
        <f t="array" ref="A53">IFERROR(INDEX('Annex 2 EHV charges'!$D$11:$D$11, MATCH(0, IF(ISBLANK('Annex 2 EHV charges'!$D$11:$D$11),1, COUNTIF(A$4:$A52, 'Annex 2 EHV charges'!$D$11:$D$11)), 0)),"")</f>
        <v/>
      </c>
      <c r="B53" s="65" t="str">
        <f>IF($A53="","",VLOOKUP($A53,'Annex 2 EHV charges'!$D:$O,2,0))</f>
        <v/>
      </c>
      <c r="C53" s="66" t="str">
        <f>IF($A53="","",VLOOKUP($A53,'Annex 2 EHV charges'!$D:$O,3,0))</f>
        <v/>
      </c>
      <c r="D53" s="65" t="str">
        <f>IF($A53="","",VLOOKUP($A53,'Annex 2 EHV charges'!$D:$O,4,0))</f>
        <v/>
      </c>
      <c r="E53" s="70" t="str">
        <f>IFERROR(IF(VLOOKUP($A53,'Annex 2 EHV charges'!$D:$O,9,FALSE)=0,"",VLOOKUP($A53,'Annex 2 EHV charges'!$D:$O,9,FALSE)),"")</f>
        <v/>
      </c>
      <c r="F53" s="71" t="str">
        <f>IFERROR(IF(VLOOKUP($A53,'Annex 2 EHV charges'!$D:$O,10,FALSE)=0,"",VLOOKUP($A53,'Annex 2 EHV charges'!$D:$O,10,FALSE)),"")</f>
        <v/>
      </c>
      <c r="G53" s="72" t="str">
        <f>IFERROR(IF(VLOOKUP($A53,'Annex 2 EHV charges'!$D:$O,11,FALSE)=0,"",VLOOKUP($A53,'Annex 2 EHV charges'!$D:$O,11,FALSE)),"")</f>
        <v/>
      </c>
      <c r="H53" s="72" t="str">
        <f>IFERROR(IF(VLOOKUP($A53,'Annex 2 EHV charges'!$D:$O,12,FALSE)=0,"",VLOOKUP($A53,'Annex 2 EHV charges'!$D:$O,12,FALSE)),"")</f>
        <v/>
      </c>
    </row>
    <row r="54" spans="1:8" x14ac:dyDescent="0.2">
      <c r="A54" s="66" t="str">
        <f t="array" ref="A54">IFERROR(INDEX('Annex 2 EHV charges'!$D$11:$D$11, MATCH(0, IF(ISBLANK('Annex 2 EHV charges'!$D$11:$D$11),1, COUNTIF(A$4:$A53, 'Annex 2 EHV charges'!$D$11:$D$11)), 0)),"")</f>
        <v/>
      </c>
      <c r="B54" s="65" t="str">
        <f>IF($A54="","",VLOOKUP($A54,'Annex 2 EHV charges'!$D:$O,2,0))</f>
        <v/>
      </c>
      <c r="C54" s="66" t="str">
        <f>IF($A54="","",VLOOKUP($A54,'Annex 2 EHV charges'!$D:$O,3,0))</f>
        <v/>
      </c>
      <c r="D54" s="65" t="str">
        <f>IF($A54="","",VLOOKUP($A54,'Annex 2 EHV charges'!$D:$O,4,0))</f>
        <v/>
      </c>
      <c r="E54" s="70" t="str">
        <f>IFERROR(IF(VLOOKUP($A54,'Annex 2 EHV charges'!$D:$O,9,FALSE)=0,"",VLOOKUP($A54,'Annex 2 EHV charges'!$D:$O,9,FALSE)),"")</f>
        <v/>
      </c>
      <c r="F54" s="71" t="str">
        <f>IFERROR(IF(VLOOKUP($A54,'Annex 2 EHV charges'!$D:$O,10,FALSE)=0,"",VLOOKUP($A54,'Annex 2 EHV charges'!$D:$O,10,FALSE)),"")</f>
        <v/>
      </c>
      <c r="G54" s="72" t="str">
        <f>IFERROR(IF(VLOOKUP($A54,'Annex 2 EHV charges'!$D:$O,11,FALSE)=0,"",VLOOKUP($A54,'Annex 2 EHV charges'!$D:$O,11,FALSE)),"")</f>
        <v/>
      </c>
      <c r="H54" s="72" t="str">
        <f>IFERROR(IF(VLOOKUP($A54,'Annex 2 EHV charges'!$D:$O,12,FALSE)=0,"",VLOOKUP($A54,'Annex 2 EHV charges'!$D:$O,12,FALSE)),"")</f>
        <v/>
      </c>
    </row>
    <row r="55" spans="1:8" x14ac:dyDescent="0.2">
      <c r="A55" s="66" t="str">
        <f t="array" ref="A55">IFERROR(INDEX('Annex 2 EHV charges'!$D$11:$D$11, MATCH(0, IF(ISBLANK('Annex 2 EHV charges'!$D$11:$D$11),1, COUNTIF(A$4:$A54, 'Annex 2 EHV charges'!$D$11:$D$11)), 0)),"")</f>
        <v/>
      </c>
      <c r="B55" s="65" t="str">
        <f>IF($A55="","",VLOOKUP($A55,'Annex 2 EHV charges'!$D:$O,2,0))</f>
        <v/>
      </c>
      <c r="C55" s="66" t="str">
        <f>IF($A55="","",VLOOKUP($A55,'Annex 2 EHV charges'!$D:$O,3,0))</f>
        <v/>
      </c>
      <c r="D55" s="65" t="str">
        <f>IF($A55="","",VLOOKUP($A55,'Annex 2 EHV charges'!$D:$O,4,0))</f>
        <v/>
      </c>
      <c r="E55" s="70" t="str">
        <f>IFERROR(IF(VLOOKUP($A55,'Annex 2 EHV charges'!$D:$O,9,FALSE)=0,"",VLOOKUP($A55,'Annex 2 EHV charges'!$D:$O,9,FALSE)),"")</f>
        <v/>
      </c>
      <c r="F55" s="71" t="str">
        <f>IFERROR(IF(VLOOKUP($A55,'Annex 2 EHV charges'!$D:$O,10,FALSE)=0,"",VLOOKUP($A55,'Annex 2 EHV charges'!$D:$O,10,FALSE)),"")</f>
        <v/>
      </c>
      <c r="G55" s="72" t="str">
        <f>IFERROR(IF(VLOOKUP($A55,'Annex 2 EHV charges'!$D:$O,11,FALSE)=0,"",VLOOKUP($A55,'Annex 2 EHV charges'!$D:$O,11,FALSE)),"")</f>
        <v/>
      </c>
      <c r="H55" s="72" t="str">
        <f>IFERROR(IF(VLOOKUP($A55,'Annex 2 EHV charges'!$D:$O,12,FALSE)=0,"",VLOOKUP($A55,'Annex 2 EHV charges'!$D:$O,12,FALSE)),"")</f>
        <v/>
      </c>
    </row>
    <row r="56" spans="1:8" x14ac:dyDescent="0.2">
      <c r="A56" s="66" t="str">
        <f t="array" ref="A56">IFERROR(INDEX('Annex 2 EHV charges'!$D$11:$D$11, MATCH(0, IF(ISBLANK('Annex 2 EHV charges'!$D$11:$D$11),1, COUNTIF(A$4:$A55, 'Annex 2 EHV charges'!$D$11:$D$11)), 0)),"")</f>
        <v/>
      </c>
      <c r="B56" s="65" t="str">
        <f>IF($A56="","",VLOOKUP($A56,'Annex 2 EHV charges'!$D:$O,2,0))</f>
        <v/>
      </c>
      <c r="C56" s="66" t="str">
        <f>IF($A56="","",VLOOKUP($A56,'Annex 2 EHV charges'!$D:$O,3,0))</f>
        <v/>
      </c>
      <c r="D56" s="65" t="str">
        <f>IF($A56="","",VLOOKUP($A56,'Annex 2 EHV charges'!$D:$O,4,0))</f>
        <v/>
      </c>
      <c r="E56" s="70" t="str">
        <f>IFERROR(IF(VLOOKUP($A56,'Annex 2 EHV charges'!$D:$O,9,FALSE)=0,"",VLOOKUP($A56,'Annex 2 EHV charges'!$D:$O,9,FALSE)),"")</f>
        <v/>
      </c>
      <c r="F56" s="71" t="str">
        <f>IFERROR(IF(VLOOKUP($A56,'Annex 2 EHV charges'!$D:$O,10,FALSE)=0,"",VLOOKUP($A56,'Annex 2 EHV charges'!$D:$O,10,FALSE)),"")</f>
        <v/>
      </c>
      <c r="G56" s="72" t="str">
        <f>IFERROR(IF(VLOOKUP($A56,'Annex 2 EHV charges'!$D:$O,11,FALSE)=0,"",VLOOKUP($A56,'Annex 2 EHV charges'!$D:$O,11,FALSE)),"")</f>
        <v/>
      </c>
      <c r="H56" s="72" t="str">
        <f>IFERROR(IF(VLOOKUP($A56,'Annex 2 EHV charges'!$D:$O,12,FALSE)=0,"",VLOOKUP($A56,'Annex 2 EHV charges'!$D:$O,12,FALSE)),"")</f>
        <v/>
      </c>
    </row>
    <row r="57" spans="1:8" x14ac:dyDescent="0.2">
      <c r="A57" s="66" t="str">
        <f t="array" ref="A57">IFERROR(INDEX('Annex 2 EHV charges'!$D$11:$D$11, MATCH(0, IF(ISBLANK('Annex 2 EHV charges'!$D$11:$D$11),1, COUNTIF(A$4:$A56, 'Annex 2 EHV charges'!$D$11:$D$11)), 0)),"")</f>
        <v/>
      </c>
      <c r="B57" s="65" t="str">
        <f>IF($A57="","",VLOOKUP($A57,'Annex 2 EHV charges'!$D:$O,2,0))</f>
        <v/>
      </c>
      <c r="C57" s="66" t="str">
        <f>IF($A57="","",VLOOKUP($A57,'Annex 2 EHV charges'!$D:$O,3,0))</f>
        <v/>
      </c>
      <c r="D57" s="65" t="str">
        <f>IF($A57="","",VLOOKUP($A57,'Annex 2 EHV charges'!$D:$O,4,0))</f>
        <v/>
      </c>
      <c r="E57" s="70" t="str">
        <f>IFERROR(IF(VLOOKUP($A57,'Annex 2 EHV charges'!$D:$O,9,FALSE)=0,"",VLOOKUP($A57,'Annex 2 EHV charges'!$D:$O,9,FALSE)),"")</f>
        <v/>
      </c>
      <c r="F57" s="71" t="str">
        <f>IFERROR(IF(VLOOKUP($A57,'Annex 2 EHV charges'!$D:$O,10,FALSE)=0,"",VLOOKUP($A57,'Annex 2 EHV charges'!$D:$O,10,FALSE)),"")</f>
        <v/>
      </c>
      <c r="G57" s="72" t="str">
        <f>IFERROR(IF(VLOOKUP($A57,'Annex 2 EHV charges'!$D:$O,11,FALSE)=0,"",VLOOKUP($A57,'Annex 2 EHV charges'!$D:$O,11,FALSE)),"")</f>
        <v/>
      </c>
      <c r="H57" s="72" t="str">
        <f>IFERROR(IF(VLOOKUP($A57,'Annex 2 EHV charges'!$D:$O,12,FALSE)=0,"",VLOOKUP($A57,'Annex 2 EHV charges'!$D:$O,12,FALSE)),"")</f>
        <v/>
      </c>
    </row>
    <row r="58" spans="1:8" x14ac:dyDescent="0.2">
      <c r="A58" s="66" t="str">
        <f t="array" ref="A58">IFERROR(INDEX('Annex 2 EHV charges'!$D$11:$D$11, MATCH(0, IF(ISBLANK('Annex 2 EHV charges'!$D$11:$D$11),1, COUNTIF(A$4:$A57, 'Annex 2 EHV charges'!$D$11:$D$11)), 0)),"")</f>
        <v/>
      </c>
      <c r="B58" s="65" t="str">
        <f>IF($A58="","",VLOOKUP($A58,'Annex 2 EHV charges'!$D:$O,2,0))</f>
        <v/>
      </c>
      <c r="C58" s="66" t="str">
        <f>IF($A58="","",VLOOKUP($A58,'Annex 2 EHV charges'!$D:$O,3,0))</f>
        <v/>
      </c>
      <c r="D58" s="65" t="str">
        <f>IF($A58="","",VLOOKUP($A58,'Annex 2 EHV charges'!$D:$O,4,0))</f>
        <v/>
      </c>
      <c r="E58" s="70" t="str">
        <f>IFERROR(IF(VLOOKUP($A58,'Annex 2 EHV charges'!$D:$O,9,FALSE)=0,"",VLOOKUP($A58,'Annex 2 EHV charges'!$D:$O,9,FALSE)),"")</f>
        <v/>
      </c>
      <c r="F58" s="71" t="str">
        <f>IFERROR(IF(VLOOKUP($A58,'Annex 2 EHV charges'!$D:$O,10,FALSE)=0,"",VLOOKUP($A58,'Annex 2 EHV charges'!$D:$O,10,FALSE)),"")</f>
        <v/>
      </c>
      <c r="G58" s="72" t="str">
        <f>IFERROR(IF(VLOOKUP($A58,'Annex 2 EHV charges'!$D:$O,11,FALSE)=0,"",VLOOKUP($A58,'Annex 2 EHV charges'!$D:$O,11,FALSE)),"")</f>
        <v/>
      </c>
      <c r="H58" s="72" t="str">
        <f>IFERROR(IF(VLOOKUP($A58,'Annex 2 EHV charges'!$D:$O,12,FALSE)=0,"",VLOOKUP($A58,'Annex 2 EHV charges'!$D:$O,12,FALSE)),"")</f>
        <v/>
      </c>
    </row>
    <row r="59" spans="1:8" x14ac:dyDescent="0.2">
      <c r="A59" s="66" t="str">
        <f t="array" ref="A59">IFERROR(INDEX('Annex 2 EHV charges'!$D$11:$D$11, MATCH(0, IF(ISBLANK('Annex 2 EHV charges'!$D$11:$D$11),1, COUNTIF(A$4:$A58, 'Annex 2 EHV charges'!$D$11:$D$11)), 0)),"")</f>
        <v/>
      </c>
      <c r="B59" s="65" t="str">
        <f>IF($A59="","",VLOOKUP($A59,'Annex 2 EHV charges'!$D:$O,2,0))</f>
        <v/>
      </c>
      <c r="C59" s="66" t="str">
        <f>IF($A59="","",VLOOKUP($A59,'Annex 2 EHV charges'!$D:$O,3,0))</f>
        <v/>
      </c>
      <c r="D59" s="65" t="str">
        <f>IF($A59="","",VLOOKUP($A59,'Annex 2 EHV charges'!$D:$O,4,0))</f>
        <v/>
      </c>
      <c r="E59" s="70" t="str">
        <f>IFERROR(IF(VLOOKUP($A59,'Annex 2 EHV charges'!$D:$O,9,FALSE)=0,"",VLOOKUP($A59,'Annex 2 EHV charges'!$D:$O,9,FALSE)),"")</f>
        <v/>
      </c>
      <c r="F59" s="71" t="str">
        <f>IFERROR(IF(VLOOKUP($A59,'Annex 2 EHV charges'!$D:$O,10,FALSE)=0,"",VLOOKUP($A59,'Annex 2 EHV charges'!$D:$O,10,FALSE)),"")</f>
        <v/>
      </c>
      <c r="G59" s="72" t="str">
        <f>IFERROR(IF(VLOOKUP($A59,'Annex 2 EHV charges'!$D:$O,11,FALSE)=0,"",VLOOKUP($A59,'Annex 2 EHV charges'!$D:$O,11,FALSE)),"")</f>
        <v/>
      </c>
      <c r="H59" s="72" t="str">
        <f>IFERROR(IF(VLOOKUP($A59,'Annex 2 EHV charges'!$D:$O,12,FALSE)=0,"",VLOOKUP($A59,'Annex 2 EHV charges'!$D:$O,12,FALSE)),"")</f>
        <v/>
      </c>
    </row>
    <row r="60" spans="1:8" x14ac:dyDescent="0.2">
      <c r="A60" s="66" t="str">
        <f t="array" ref="A60">IFERROR(INDEX('Annex 2 EHV charges'!$D$11:$D$11, MATCH(0, IF(ISBLANK('Annex 2 EHV charges'!$D$11:$D$11),1, COUNTIF(A$4:$A59, 'Annex 2 EHV charges'!$D$11:$D$11)), 0)),"")</f>
        <v/>
      </c>
      <c r="B60" s="65" t="str">
        <f>IF($A60="","",VLOOKUP($A60,'Annex 2 EHV charges'!$D:$O,2,0))</f>
        <v/>
      </c>
      <c r="C60" s="66" t="str">
        <f>IF($A60="","",VLOOKUP($A60,'Annex 2 EHV charges'!$D:$O,3,0))</f>
        <v/>
      </c>
      <c r="D60" s="65" t="str">
        <f>IF($A60="","",VLOOKUP($A60,'Annex 2 EHV charges'!$D:$O,4,0))</f>
        <v/>
      </c>
      <c r="E60" s="70" t="str">
        <f>IFERROR(IF(VLOOKUP($A60,'Annex 2 EHV charges'!$D:$O,9,FALSE)=0,"",VLOOKUP($A60,'Annex 2 EHV charges'!$D:$O,9,FALSE)),"")</f>
        <v/>
      </c>
      <c r="F60" s="71" t="str">
        <f>IFERROR(IF(VLOOKUP($A60,'Annex 2 EHV charges'!$D:$O,10,FALSE)=0,"",VLOOKUP($A60,'Annex 2 EHV charges'!$D:$O,10,FALSE)),"")</f>
        <v/>
      </c>
      <c r="G60" s="72" t="str">
        <f>IFERROR(IF(VLOOKUP($A60,'Annex 2 EHV charges'!$D:$O,11,FALSE)=0,"",VLOOKUP($A60,'Annex 2 EHV charges'!$D:$O,11,FALSE)),"")</f>
        <v/>
      </c>
      <c r="H60" s="72" t="str">
        <f>IFERROR(IF(VLOOKUP($A60,'Annex 2 EHV charges'!$D:$O,12,FALSE)=0,"",VLOOKUP($A60,'Annex 2 EHV charges'!$D:$O,12,FALSE)),"")</f>
        <v/>
      </c>
    </row>
    <row r="61" spans="1:8" x14ac:dyDescent="0.2">
      <c r="A61" s="66" t="str">
        <f t="array" ref="A61">IFERROR(INDEX('Annex 2 EHV charges'!$D$11:$D$11, MATCH(0, IF(ISBLANK('Annex 2 EHV charges'!$D$11:$D$11),1, COUNTIF(A$4:$A60, 'Annex 2 EHV charges'!$D$11:$D$11)), 0)),"")</f>
        <v/>
      </c>
      <c r="B61" s="65" t="str">
        <f>IF($A61="","",VLOOKUP($A61,'Annex 2 EHV charges'!$D:$O,2,0))</f>
        <v/>
      </c>
      <c r="C61" s="66" t="str">
        <f>IF($A61="","",VLOOKUP($A61,'Annex 2 EHV charges'!$D:$O,3,0))</f>
        <v/>
      </c>
      <c r="D61" s="65" t="str">
        <f>IF($A61="","",VLOOKUP($A61,'Annex 2 EHV charges'!$D:$O,4,0))</f>
        <v/>
      </c>
      <c r="E61" s="70" t="str">
        <f>IFERROR(IF(VLOOKUP($A61,'Annex 2 EHV charges'!$D:$O,9,FALSE)=0,"",VLOOKUP($A61,'Annex 2 EHV charges'!$D:$O,9,FALSE)),"")</f>
        <v/>
      </c>
      <c r="F61" s="71" t="str">
        <f>IFERROR(IF(VLOOKUP($A61,'Annex 2 EHV charges'!$D:$O,10,FALSE)=0,"",VLOOKUP($A61,'Annex 2 EHV charges'!$D:$O,10,FALSE)),"")</f>
        <v/>
      </c>
      <c r="G61" s="72" t="str">
        <f>IFERROR(IF(VLOOKUP($A61,'Annex 2 EHV charges'!$D:$O,11,FALSE)=0,"",VLOOKUP($A61,'Annex 2 EHV charges'!$D:$O,11,FALSE)),"")</f>
        <v/>
      </c>
      <c r="H61" s="72" t="str">
        <f>IFERROR(IF(VLOOKUP($A61,'Annex 2 EHV charges'!$D:$O,12,FALSE)=0,"",VLOOKUP($A61,'Annex 2 EHV charges'!$D:$O,12,FALSE)),"")</f>
        <v/>
      </c>
    </row>
    <row r="62" spans="1:8" x14ac:dyDescent="0.2">
      <c r="A62" s="66" t="str">
        <f t="array" ref="A62">IFERROR(INDEX('Annex 2 EHV charges'!$D$11:$D$11, MATCH(0, IF(ISBLANK('Annex 2 EHV charges'!$D$11:$D$11),1, COUNTIF(A$4:$A61, 'Annex 2 EHV charges'!$D$11:$D$11)), 0)),"")</f>
        <v/>
      </c>
      <c r="B62" s="65" t="str">
        <f>IF($A62="","",VLOOKUP($A62,'Annex 2 EHV charges'!$D:$O,2,0))</f>
        <v/>
      </c>
      <c r="C62" s="66" t="str">
        <f>IF($A62="","",VLOOKUP($A62,'Annex 2 EHV charges'!$D:$O,3,0))</f>
        <v/>
      </c>
      <c r="D62" s="65" t="str">
        <f>IF($A62="","",VLOOKUP($A62,'Annex 2 EHV charges'!$D:$O,4,0))</f>
        <v/>
      </c>
      <c r="E62" s="70" t="str">
        <f>IFERROR(IF(VLOOKUP($A62,'Annex 2 EHV charges'!$D:$O,9,FALSE)=0,"",VLOOKUP($A62,'Annex 2 EHV charges'!$D:$O,9,FALSE)),"")</f>
        <v/>
      </c>
      <c r="F62" s="71" t="str">
        <f>IFERROR(IF(VLOOKUP($A62,'Annex 2 EHV charges'!$D:$O,10,FALSE)=0,"",VLOOKUP($A62,'Annex 2 EHV charges'!$D:$O,10,FALSE)),"")</f>
        <v/>
      </c>
      <c r="G62" s="72" t="str">
        <f>IFERROR(IF(VLOOKUP($A62,'Annex 2 EHV charges'!$D:$O,11,FALSE)=0,"",VLOOKUP($A62,'Annex 2 EHV charges'!$D:$O,11,FALSE)),"")</f>
        <v/>
      </c>
      <c r="H62" s="72" t="str">
        <f>IFERROR(IF(VLOOKUP($A62,'Annex 2 EHV charges'!$D:$O,12,FALSE)=0,"",VLOOKUP($A62,'Annex 2 EHV charges'!$D:$O,12,FALSE)),"")</f>
        <v/>
      </c>
    </row>
    <row r="63" spans="1:8" x14ac:dyDescent="0.2">
      <c r="A63" s="66" t="str">
        <f t="array" ref="A63">IFERROR(INDEX('Annex 2 EHV charges'!$D$11:$D$11, MATCH(0, IF(ISBLANK('Annex 2 EHV charges'!$D$11:$D$11),1, COUNTIF(A$4:$A62, 'Annex 2 EHV charges'!$D$11:$D$11)), 0)),"")</f>
        <v/>
      </c>
      <c r="B63" s="65" t="str">
        <f>IF($A63="","",VLOOKUP($A63,'Annex 2 EHV charges'!$D:$O,2,0))</f>
        <v/>
      </c>
      <c r="C63" s="66" t="str">
        <f>IF($A63="","",VLOOKUP($A63,'Annex 2 EHV charges'!$D:$O,3,0))</f>
        <v/>
      </c>
      <c r="D63" s="65" t="str">
        <f>IF($A63="","",VLOOKUP($A63,'Annex 2 EHV charges'!$D:$O,4,0))</f>
        <v/>
      </c>
      <c r="E63" s="70" t="str">
        <f>IFERROR(IF(VLOOKUP($A63,'Annex 2 EHV charges'!$D:$O,9,FALSE)=0,"",VLOOKUP($A63,'Annex 2 EHV charges'!$D:$O,9,FALSE)),"")</f>
        <v/>
      </c>
      <c r="F63" s="71" t="str">
        <f>IFERROR(IF(VLOOKUP($A63,'Annex 2 EHV charges'!$D:$O,10,FALSE)=0,"",VLOOKUP($A63,'Annex 2 EHV charges'!$D:$O,10,FALSE)),"")</f>
        <v/>
      </c>
      <c r="G63" s="72" t="str">
        <f>IFERROR(IF(VLOOKUP($A63,'Annex 2 EHV charges'!$D:$O,11,FALSE)=0,"",VLOOKUP($A63,'Annex 2 EHV charges'!$D:$O,11,FALSE)),"")</f>
        <v/>
      </c>
      <c r="H63" s="72" t="str">
        <f>IFERROR(IF(VLOOKUP($A63,'Annex 2 EHV charges'!$D:$O,12,FALSE)=0,"",VLOOKUP($A63,'Annex 2 EHV charges'!$D:$O,12,FALSE)),"")</f>
        <v/>
      </c>
    </row>
    <row r="64" spans="1:8" x14ac:dyDescent="0.2">
      <c r="A64" s="66" t="str">
        <f t="array" ref="A64">IFERROR(INDEX('Annex 2 EHV charges'!$D$11:$D$11, MATCH(0, IF(ISBLANK('Annex 2 EHV charges'!$D$11:$D$11),1, COUNTIF(A$4:$A63, 'Annex 2 EHV charges'!$D$11:$D$11)), 0)),"")</f>
        <v/>
      </c>
      <c r="B64" s="65" t="str">
        <f>IF($A64="","",VLOOKUP($A64,'Annex 2 EHV charges'!$D:$O,2,0))</f>
        <v/>
      </c>
      <c r="C64" s="66" t="str">
        <f>IF($A64="","",VLOOKUP($A64,'Annex 2 EHV charges'!$D:$O,3,0))</f>
        <v/>
      </c>
      <c r="D64" s="65" t="str">
        <f>IF($A64="","",VLOOKUP($A64,'Annex 2 EHV charges'!$D:$O,4,0))</f>
        <v/>
      </c>
      <c r="E64" s="70" t="str">
        <f>IFERROR(IF(VLOOKUP($A64,'Annex 2 EHV charges'!$D:$O,9,FALSE)=0,"",VLOOKUP($A64,'Annex 2 EHV charges'!$D:$O,9,FALSE)),"")</f>
        <v/>
      </c>
      <c r="F64" s="71" t="str">
        <f>IFERROR(IF(VLOOKUP($A64,'Annex 2 EHV charges'!$D:$O,10,FALSE)=0,"",VLOOKUP($A64,'Annex 2 EHV charges'!$D:$O,10,FALSE)),"")</f>
        <v/>
      </c>
      <c r="G64" s="72" t="str">
        <f>IFERROR(IF(VLOOKUP($A64,'Annex 2 EHV charges'!$D:$O,11,FALSE)=0,"",VLOOKUP($A64,'Annex 2 EHV charges'!$D:$O,11,FALSE)),"")</f>
        <v/>
      </c>
      <c r="H64" s="72" t="str">
        <f>IFERROR(IF(VLOOKUP($A64,'Annex 2 EHV charges'!$D:$O,12,FALSE)=0,"",VLOOKUP($A64,'Annex 2 EHV charges'!$D:$O,12,FALSE)),"")</f>
        <v/>
      </c>
    </row>
    <row r="65" spans="1:8" x14ac:dyDescent="0.2">
      <c r="A65" s="66" t="str">
        <f t="array" ref="A65">IFERROR(INDEX('Annex 2 EHV charges'!$D$11:$D$11, MATCH(0, IF(ISBLANK('Annex 2 EHV charges'!$D$11:$D$11),1, COUNTIF(A$4:$A64, 'Annex 2 EHV charges'!$D$11:$D$11)), 0)),"")</f>
        <v/>
      </c>
      <c r="B65" s="65" t="str">
        <f>IF($A65="","",VLOOKUP($A65,'Annex 2 EHV charges'!$D:$O,2,0))</f>
        <v/>
      </c>
      <c r="C65" s="66" t="str">
        <f>IF($A65="","",VLOOKUP($A65,'Annex 2 EHV charges'!$D:$O,3,0))</f>
        <v/>
      </c>
      <c r="D65" s="65" t="str">
        <f>IF($A65="","",VLOOKUP($A65,'Annex 2 EHV charges'!$D:$O,4,0))</f>
        <v/>
      </c>
      <c r="E65" s="70" t="str">
        <f>IFERROR(IF(VLOOKUP($A65,'Annex 2 EHV charges'!$D:$O,9,FALSE)=0,"",VLOOKUP($A65,'Annex 2 EHV charges'!$D:$O,9,FALSE)),"")</f>
        <v/>
      </c>
      <c r="F65" s="71" t="str">
        <f>IFERROR(IF(VLOOKUP($A65,'Annex 2 EHV charges'!$D:$O,10,FALSE)=0,"",VLOOKUP($A65,'Annex 2 EHV charges'!$D:$O,10,FALSE)),"")</f>
        <v/>
      </c>
      <c r="G65" s="72" t="str">
        <f>IFERROR(IF(VLOOKUP($A65,'Annex 2 EHV charges'!$D:$O,11,FALSE)=0,"",VLOOKUP($A65,'Annex 2 EHV charges'!$D:$O,11,FALSE)),"")</f>
        <v/>
      </c>
      <c r="H65" s="72" t="str">
        <f>IFERROR(IF(VLOOKUP($A65,'Annex 2 EHV charges'!$D:$O,12,FALSE)=0,"",VLOOKUP($A65,'Annex 2 EHV charges'!$D:$O,12,FALSE)),"")</f>
        <v/>
      </c>
    </row>
    <row r="66" spans="1:8" x14ac:dyDescent="0.2">
      <c r="A66" s="66" t="str">
        <f t="array" ref="A66">IFERROR(INDEX('Annex 2 EHV charges'!$D$11:$D$11, MATCH(0, IF(ISBLANK('Annex 2 EHV charges'!$D$11:$D$11),1, COUNTIF(A$4:$A65, 'Annex 2 EHV charges'!$D$11:$D$11)), 0)),"")</f>
        <v/>
      </c>
      <c r="B66" s="65" t="str">
        <f>IF($A66="","",VLOOKUP($A66,'Annex 2 EHV charges'!$D:$O,2,0))</f>
        <v/>
      </c>
      <c r="C66" s="66" t="str">
        <f>IF($A66="","",VLOOKUP($A66,'Annex 2 EHV charges'!$D:$O,3,0))</f>
        <v/>
      </c>
      <c r="D66" s="65" t="str">
        <f>IF($A66="","",VLOOKUP($A66,'Annex 2 EHV charges'!$D:$O,4,0))</f>
        <v/>
      </c>
      <c r="E66" s="70" t="str">
        <f>IFERROR(IF(VLOOKUP($A66,'Annex 2 EHV charges'!$D:$O,9,FALSE)=0,"",VLOOKUP($A66,'Annex 2 EHV charges'!$D:$O,9,FALSE)),"")</f>
        <v/>
      </c>
      <c r="F66" s="71" t="str">
        <f>IFERROR(IF(VLOOKUP($A66,'Annex 2 EHV charges'!$D:$O,10,FALSE)=0,"",VLOOKUP($A66,'Annex 2 EHV charges'!$D:$O,10,FALSE)),"")</f>
        <v/>
      </c>
      <c r="G66" s="72" t="str">
        <f>IFERROR(IF(VLOOKUP($A66,'Annex 2 EHV charges'!$D:$O,11,FALSE)=0,"",VLOOKUP($A66,'Annex 2 EHV charges'!$D:$O,11,FALSE)),"")</f>
        <v/>
      </c>
      <c r="H66" s="72" t="str">
        <f>IFERROR(IF(VLOOKUP($A66,'Annex 2 EHV charges'!$D:$O,12,FALSE)=0,"",VLOOKUP($A66,'Annex 2 EHV charges'!$D:$O,12,FALSE)),"")</f>
        <v/>
      </c>
    </row>
    <row r="67" spans="1:8" x14ac:dyDescent="0.2">
      <c r="A67" s="66" t="str">
        <f t="array" ref="A67">IFERROR(INDEX('Annex 2 EHV charges'!$D$11:$D$11, MATCH(0, IF(ISBLANK('Annex 2 EHV charges'!$D$11:$D$11),1, COUNTIF(A$4:$A66, 'Annex 2 EHV charges'!$D$11:$D$11)), 0)),"")</f>
        <v/>
      </c>
      <c r="B67" s="65" t="str">
        <f>IF($A67="","",VLOOKUP($A67,'Annex 2 EHV charges'!$D:$O,2,0))</f>
        <v/>
      </c>
      <c r="C67" s="66" t="str">
        <f>IF($A67="","",VLOOKUP($A67,'Annex 2 EHV charges'!$D:$O,3,0))</f>
        <v/>
      </c>
      <c r="D67" s="65" t="str">
        <f>IF($A67="","",VLOOKUP($A67,'Annex 2 EHV charges'!$D:$O,4,0))</f>
        <v/>
      </c>
      <c r="E67" s="70" t="str">
        <f>IFERROR(IF(VLOOKUP($A67,'Annex 2 EHV charges'!$D:$O,9,FALSE)=0,"",VLOOKUP($A67,'Annex 2 EHV charges'!$D:$O,9,FALSE)),"")</f>
        <v/>
      </c>
      <c r="F67" s="71" t="str">
        <f>IFERROR(IF(VLOOKUP($A67,'Annex 2 EHV charges'!$D:$O,10,FALSE)=0,"",VLOOKUP($A67,'Annex 2 EHV charges'!$D:$O,10,FALSE)),"")</f>
        <v/>
      </c>
      <c r="G67" s="72" t="str">
        <f>IFERROR(IF(VLOOKUP($A67,'Annex 2 EHV charges'!$D:$O,11,FALSE)=0,"",VLOOKUP($A67,'Annex 2 EHV charges'!$D:$O,11,FALSE)),"")</f>
        <v/>
      </c>
      <c r="H67" s="72" t="str">
        <f>IFERROR(IF(VLOOKUP($A67,'Annex 2 EHV charges'!$D:$O,12,FALSE)=0,"",VLOOKUP($A67,'Annex 2 EHV charges'!$D:$O,12,FALSE)),"")</f>
        <v/>
      </c>
    </row>
    <row r="68" spans="1:8" x14ac:dyDescent="0.2">
      <c r="A68" s="66" t="str">
        <f t="array" ref="A68">IFERROR(INDEX('Annex 2 EHV charges'!$D$11:$D$11, MATCH(0, IF(ISBLANK('Annex 2 EHV charges'!$D$11:$D$11),1, COUNTIF(A$4:$A67, 'Annex 2 EHV charges'!$D$11:$D$11)), 0)),"")</f>
        <v/>
      </c>
      <c r="B68" s="65" t="str">
        <f>IF($A68="","",VLOOKUP($A68,'Annex 2 EHV charges'!$D:$O,2,0))</f>
        <v/>
      </c>
      <c r="C68" s="66" t="str">
        <f>IF($A68="","",VLOOKUP($A68,'Annex 2 EHV charges'!$D:$O,3,0))</f>
        <v/>
      </c>
      <c r="D68" s="65" t="str">
        <f>IF($A68="","",VLOOKUP($A68,'Annex 2 EHV charges'!$D:$O,4,0))</f>
        <v/>
      </c>
      <c r="E68" s="70" t="str">
        <f>IFERROR(IF(VLOOKUP($A68,'Annex 2 EHV charges'!$D:$O,9,FALSE)=0,"",VLOOKUP($A68,'Annex 2 EHV charges'!$D:$O,9,FALSE)),"")</f>
        <v/>
      </c>
      <c r="F68" s="71" t="str">
        <f>IFERROR(IF(VLOOKUP($A68,'Annex 2 EHV charges'!$D:$O,10,FALSE)=0,"",VLOOKUP($A68,'Annex 2 EHV charges'!$D:$O,10,FALSE)),"")</f>
        <v/>
      </c>
      <c r="G68" s="72" t="str">
        <f>IFERROR(IF(VLOOKUP($A68,'Annex 2 EHV charges'!$D:$O,11,FALSE)=0,"",VLOOKUP($A68,'Annex 2 EHV charges'!$D:$O,11,FALSE)),"")</f>
        <v/>
      </c>
      <c r="H68" s="72" t="str">
        <f>IFERROR(IF(VLOOKUP($A68,'Annex 2 EHV charges'!$D:$O,12,FALSE)=0,"",VLOOKUP($A68,'Annex 2 EHV charges'!$D:$O,12,FALSE)),"")</f>
        <v/>
      </c>
    </row>
    <row r="69" spans="1:8" x14ac:dyDescent="0.2">
      <c r="A69" s="66" t="str">
        <f t="array" ref="A69">IFERROR(INDEX('Annex 2 EHV charges'!$D$11:$D$11, MATCH(0, IF(ISBLANK('Annex 2 EHV charges'!$D$11:$D$11),1, COUNTIF(A$4:$A68, 'Annex 2 EHV charges'!$D$11:$D$11)), 0)),"")</f>
        <v/>
      </c>
      <c r="B69" s="65" t="str">
        <f>IF($A69="","",VLOOKUP($A69,'Annex 2 EHV charges'!$D:$O,2,0))</f>
        <v/>
      </c>
      <c r="C69" s="66" t="str">
        <f>IF($A69="","",VLOOKUP($A69,'Annex 2 EHV charges'!$D:$O,3,0))</f>
        <v/>
      </c>
      <c r="D69" s="65" t="str">
        <f>IF($A69="","",VLOOKUP($A69,'Annex 2 EHV charges'!$D:$O,4,0))</f>
        <v/>
      </c>
      <c r="E69" s="70" t="str">
        <f>IFERROR(IF(VLOOKUP($A69,'Annex 2 EHV charges'!$D:$O,9,FALSE)=0,"",VLOOKUP($A69,'Annex 2 EHV charges'!$D:$O,9,FALSE)),"")</f>
        <v/>
      </c>
      <c r="F69" s="71" t="str">
        <f>IFERROR(IF(VLOOKUP($A69,'Annex 2 EHV charges'!$D:$O,10,FALSE)=0,"",VLOOKUP($A69,'Annex 2 EHV charges'!$D:$O,10,FALSE)),"")</f>
        <v/>
      </c>
      <c r="G69" s="72" t="str">
        <f>IFERROR(IF(VLOOKUP($A69,'Annex 2 EHV charges'!$D:$O,11,FALSE)=0,"",VLOOKUP($A69,'Annex 2 EHV charges'!$D:$O,11,FALSE)),"")</f>
        <v/>
      </c>
      <c r="H69" s="72" t="str">
        <f>IFERROR(IF(VLOOKUP($A69,'Annex 2 EHV charges'!$D:$O,12,FALSE)=0,"",VLOOKUP($A69,'Annex 2 EHV charges'!$D:$O,12,FALSE)),"")</f>
        <v/>
      </c>
    </row>
    <row r="70" spans="1:8" x14ac:dyDescent="0.2">
      <c r="A70" s="66" t="str">
        <f t="array" ref="A70">IFERROR(INDEX('Annex 2 EHV charges'!$D$11:$D$11, MATCH(0, IF(ISBLANK('Annex 2 EHV charges'!$D$11:$D$11),1, COUNTIF(A$4:$A69, 'Annex 2 EHV charges'!$D$11:$D$11)), 0)),"")</f>
        <v/>
      </c>
      <c r="B70" s="65" t="str">
        <f>IF($A70="","",VLOOKUP($A70,'Annex 2 EHV charges'!$D:$O,2,0))</f>
        <v/>
      </c>
      <c r="C70" s="66" t="str">
        <f>IF($A70="","",VLOOKUP($A70,'Annex 2 EHV charges'!$D:$O,3,0))</f>
        <v/>
      </c>
      <c r="D70" s="65" t="str">
        <f>IF($A70="","",VLOOKUP($A70,'Annex 2 EHV charges'!$D:$O,4,0))</f>
        <v/>
      </c>
      <c r="E70" s="70" t="str">
        <f>IFERROR(IF(VLOOKUP($A70,'Annex 2 EHV charges'!$D:$O,9,FALSE)=0,"",VLOOKUP($A70,'Annex 2 EHV charges'!$D:$O,9,FALSE)),"")</f>
        <v/>
      </c>
      <c r="F70" s="71" t="str">
        <f>IFERROR(IF(VLOOKUP($A70,'Annex 2 EHV charges'!$D:$O,10,FALSE)=0,"",VLOOKUP($A70,'Annex 2 EHV charges'!$D:$O,10,FALSE)),"")</f>
        <v/>
      </c>
      <c r="G70" s="72" t="str">
        <f>IFERROR(IF(VLOOKUP($A70,'Annex 2 EHV charges'!$D:$O,11,FALSE)=0,"",VLOOKUP($A70,'Annex 2 EHV charges'!$D:$O,11,FALSE)),"")</f>
        <v/>
      </c>
      <c r="H70" s="72" t="str">
        <f>IFERROR(IF(VLOOKUP($A70,'Annex 2 EHV charges'!$D:$O,12,FALSE)=0,"",VLOOKUP($A70,'Annex 2 EHV charges'!$D:$O,12,FALSE)),"")</f>
        <v/>
      </c>
    </row>
    <row r="71" spans="1:8" x14ac:dyDescent="0.2">
      <c r="A71" s="66" t="str">
        <f t="array" ref="A71">IFERROR(INDEX('Annex 2 EHV charges'!$D$11:$D$11, MATCH(0, IF(ISBLANK('Annex 2 EHV charges'!$D$11:$D$11),1, COUNTIF(A$4:$A70, 'Annex 2 EHV charges'!$D$11:$D$11)), 0)),"")</f>
        <v/>
      </c>
      <c r="B71" s="65" t="str">
        <f>IF($A71="","",VLOOKUP($A71,'Annex 2 EHV charges'!$D:$O,2,0))</f>
        <v/>
      </c>
      <c r="C71" s="66" t="str">
        <f>IF($A71="","",VLOOKUP($A71,'Annex 2 EHV charges'!$D:$O,3,0))</f>
        <v/>
      </c>
      <c r="D71" s="65" t="str">
        <f>IF($A71="","",VLOOKUP($A71,'Annex 2 EHV charges'!$D:$O,4,0))</f>
        <v/>
      </c>
      <c r="E71" s="70" t="str">
        <f>IFERROR(IF(VLOOKUP($A71,'Annex 2 EHV charges'!$D:$O,9,FALSE)=0,"",VLOOKUP($A71,'Annex 2 EHV charges'!$D:$O,9,FALSE)),"")</f>
        <v/>
      </c>
      <c r="F71" s="71" t="str">
        <f>IFERROR(IF(VLOOKUP($A71,'Annex 2 EHV charges'!$D:$O,10,FALSE)=0,"",VLOOKUP($A71,'Annex 2 EHV charges'!$D:$O,10,FALSE)),"")</f>
        <v/>
      </c>
      <c r="G71" s="72" t="str">
        <f>IFERROR(IF(VLOOKUP($A71,'Annex 2 EHV charges'!$D:$O,11,FALSE)=0,"",VLOOKUP($A71,'Annex 2 EHV charges'!$D:$O,11,FALSE)),"")</f>
        <v/>
      </c>
      <c r="H71" s="72" t="str">
        <f>IFERROR(IF(VLOOKUP($A71,'Annex 2 EHV charges'!$D:$O,12,FALSE)=0,"",VLOOKUP($A71,'Annex 2 EHV charges'!$D:$O,12,FALSE)),"")</f>
        <v/>
      </c>
    </row>
    <row r="72" spans="1:8" x14ac:dyDescent="0.2">
      <c r="A72" s="66" t="str">
        <f t="array" ref="A72">IFERROR(INDEX('Annex 2 EHV charges'!$D$11:$D$11, MATCH(0, IF(ISBLANK('Annex 2 EHV charges'!$D$11:$D$11),1, COUNTIF(A$4:$A71, 'Annex 2 EHV charges'!$D$11:$D$11)), 0)),"")</f>
        <v/>
      </c>
      <c r="B72" s="65" t="str">
        <f>IF($A72="","",VLOOKUP($A72,'Annex 2 EHV charges'!$D:$O,2,0))</f>
        <v/>
      </c>
      <c r="C72" s="66" t="str">
        <f>IF($A72="","",VLOOKUP($A72,'Annex 2 EHV charges'!$D:$O,3,0))</f>
        <v/>
      </c>
      <c r="D72" s="65" t="str">
        <f>IF($A72="","",VLOOKUP($A72,'Annex 2 EHV charges'!$D:$O,4,0))</f>
        <v/>
      </c>
      <c r="E72" s="70" t="str">
        <f>IFERROR(IF(VLOOKUP($A72,'Annex 2 EHV charges'!$D:$O,9,FALSE)=0,"",VLOOKUP($A72,'Annex 2 EHV charges'!$D:$O,9,FALSE)),"")</f>
        <v/>
      </c>
      <c r="F72" s="71" t="str">
        <f>IFERROR(IF(VLOOKUP($A72,'Annex 2 EHV charges'!$D:$O,10,FALSE)=0,"",VLOOKUP($A72,'Annex 2 EHV charges'!$D:$O,10,FALSE)),"")</f>
        <v/>
      </c>
      <c r="G72" s="72" t="str">
        <f>IFERROR(IF(VLOOKUP($A72,'Annex 2 EHV charges'!$D:$O,11,FALSE)=0,"",VLOOKUP($A72,'Annex 2 EHV charges'!$D:$O,11,FALSE)),"")</f>
        <v/>
      </c>
      <c r="H72" s="72" t="str">
        <f>IFERROR(IF(VLOOKUP($A72,'Annex 2 EHV charges'!$D:$O,12,FALSE)=0,"",VLOOKUP($A72,'Annex 2 EHV charges'!$D:$O,12,FALSE)),"")</f>
        <v/>
      </c>
    </row>
    <row r="73" spans="1:8" x14ac:dyDescent="0.2">
      <c r="A73" s="66" t="str">
        <f t="array" ref="A73">IFERROR(INDEX('Annex 2 EHV charges'!$D$11:$D$11, MATCH(0, IF(ISBLANK('Annex 2 EHV charges'!$D$11:$D$11),1, COUNTIF(A$4:$A72, 'Annex 2 EHV charges'!$D$11:$D$11)), 0)),"")</f>
        <v/>
      </c>
      <c r="B73" s="65" t="str">
        <f>IF($A73="","",VLOOKUP($A73,'Annex 2 EHV charges'!$D:$O,2,0))</f>
        <v/>
      </c>
      <c r="C73" s="66" t="str">
        <f>IF($A73="","",VLOOKUP($A73,'Annex 2 EHV charges'!$D:$O,3,0))</f>
        <v/>
      </c>
      <c r="D73" s="65" t="str">
        <f>IF($A73="","",VLOOKUP($A73,'Annex 2 EHV charges'!$D:$O,4,0))</f>
        <v/>
      </c>
      <c r="E73" s="70" t="str">
        <f>IFERROR(IF(VLOOKUP($A73,'Annex 2 EHV charges'!$D:$O,9,FALSE)=0,"",VLOOKUP($A73,'Annex 2 EHV charges'!$D:$O,9,FALSE)),"")</f>
        <v/>
      </c>
      <c r="F73" s="71" t="str">
        <f>IFERROR(IF(VLOOKUP($A73,'Annex 2 EHV charges'!$D:$O,10,FALSE)=0,"",VLOOKUP($A73,'Annex 2 EHV charges'!$D:$O,10,FALSE)),"")</f>
        <v/>
      </c>
      <c r="G73" s="72" t="str">
        <f>IFERROR(IF(VLOOKUP($A73,'Annex 2 EHV charges'!$D:$O,11,FALSE)=0,"",VLOOKUP($A73,'Annex 2 EHV charges'!$D:$O,11,FALSE)),"")</f>
        <v/>
      </c>
      <c r="H73" s="72" t="str">
        <f>IFERROR(IF(VLOOKUP($A73,'Annex 2 EHV charges'!$D:$O,12,FALSE)=0,"",VLOOKUP($A73,'Annex 2 EHV charges'!$D:$O,12,FALSE)),"")</f>
        <v/>
      </c>
    </row>
    <row r="74" spans="1:8" x14ac:dyDescent="0.2">
      <c r="A74" s="66" t="str">
        <f t="array" ref="A74">IFERROR(INDEX('Annex 2 EHV charges'!$D$11:$D$11, MATCH(0, IF(ISBLANK('Annex 2 EHV charges'!$D$11:$D$11),1, COUNTIF(A$4:$A73, 'Annex 2 EHV charges'!$D$11:$D$11)), 0)),"")</f>
        <v/>
      </c>
      <c r="B74" s="65" t="str">
        <f>IF($A74="","",VLOOKUP($A74,'Annex 2 EHV charges'!$D:$O,2,0))</f>
        <v/>
      </c>
      <c r="C74" s="66" t="str">
        <f>IF($A74="","",VLOOKUP($A74,'Annex 2 EHV charges'!$D:$O,3,0))</f>
        <v/>
      </c>
      <c r="D74" s="65" t="str">
        <f>IF($A74="","",VLOOKUP($A74,'Annex 2 EHV charges'!$D:$O,4,0))</f>
        <v/>
      </c>
      <c r="E74" s="70" t="str">
        <f>IFERROR(IF(VLOOKUP($A74,'Annex 2 EHV charges'!$D:$O,9,FALSE)=0,"",VLOOKUP($A74,'Annex 2 EHV charges'!$D:$O,9,FALSE)),"")</f>
        <v/>
      </c>
      <c r="F74" s="71" t="str">
        <f>IFERROR(IF(VLOOKUP($A74,'Annex 2 EHV charges'!$D:$O,10,FALSE)=0,"",VLOOKUP($A74,'Annex 2 EHV charges'!$D:$O,10,FALSE)),"")</f>
        <v/>
      </c>
      <c r="G74" s="72" t="str">
        <f>IFERROR(IF(VLOOKUP($A74,'Annex 2 EHV charges'!$D:$O,11,FALSE)=0,"",VLOOKUP($A74,'Annex 2 EHV charges'!$D:$O,11,FALSE)),"")</f>
        <v/>
      </c>
      <c r="H74" s="72" t="str">
        <f>IFERROR(IF(VLOOKUP($A74,'Annex 2 EHV charges'!$D:$O,12,FALSE)=0,"",VLOOKUP($A74,'Annex 2 EHV charges'!$D:$O,12,FALSE)),"")</f>
        <v/>
      </c>
    </row>
    <row r="75" spans="1:8" x14ac:dyDescent="0.2">
      <c r="A75" s="66" t="str">
        <f t="array" ref="A75">IFERROR(INDEX('Annex 2 EHV charges'!$D$11:$D$11, MATCH(0, IF(ISBLANK('Annex 2 EHV charges'!$D$11:$D$11),1, COUNTIF(A$4:$A74, 'Annex 2 EHV charges'!$D$11:$D$11)), 0)),"")</f>
        <v/>
      </c>
      <c r="B75" s="65" t="str">
        <f>IF($A75="","",VLOOKUP($A75,'Annex 2 EHV charges'!$D:$O,2,0))</f>
        <v/>
      </c>
      <c r="C75" s="66" t="str">
        <f>IF($A75="","",VLOOKUP($A75,'Annex 2 EHV charges'!$D:$O,3,0))</f>
        <v/>
      </c>
      <c r="D75" s="65" t="str">
        <f>IF($A75="","",VLOOKUP($A75,'Annex 2 EHV charges'!$D:$O,4,0))</f>
        <v/>
      </c>
      <c r="E75" s="70" t="str">
        <f>IFERROR(IF(VLOOKUP($A75,'Annex 2 EHV charges'!$D:$O,9,FALSE)=0,"",VLOOKUP($A75,'Annex 2 EHV charges'!$D:$O,9,FALSE)),"")</f>
        <v/>
      </c>
      <c r="F75" s="71" t="str">
        <f>IFERROR(IF(VLOOKUP($A75,'Annex 2 EHV charges'!$D:$O,10,FALSE)=0,"",VLOOKUP($A75,'Annex 2 EHV charges'!$D:$O,10,FALSE)),"")</f>
        <v/>
      </c>
      <c r="G75" s="72" t="str">
        <f>IFERROR(IF(VLOOKUP($A75,'Annex 2 EHV charges'!$D:$O,11,FALSE)=0,"",VLOOKUP($A75,'Annex 2 EHV charges'!$D:$O,11,FALSE)),"")</f>
        <v/>
      </c>
      <c r="H75" s="72" t="str">
        <f>IFERROR(IF(VLOOKUP($A75,'Annex 2 EHV charges'!$D:$O,12,FALSE)=0,"",VLOOKUP($A75,'Annex 2 EHV charges'!$D:$O,12,FALSE)),"")</f>
        <v/>
      </c>
    </row>
    <row r="76" spans="1:8" x14ac:dyDescent="0.2">
      <c r="A76" s="66" t="str">
        <f t="array" ref="A76">IFERROR(INDEX('Annex 2 EHV charges'!$D$11:$D$11, MATCH(0, IF(ISBLANK('Annex 2 EHV charges'!$D$11:$D$11),1, COUNTIF(A$4:$A75, 'Annex 2 EHV charges'!$D$11:$D$11)), 0)),"")</f>
        <v/>
      </c>
      <c r="B76" s="65" t="str">
        <f>IF($A76="","",VLOOKUP($A76,'Annex 2 EHV charges'!$D:$O,2,0))</f>
        <v/>
      </c>
      <c r="C76" s="66" t="str">
        <f>IF($A76="","",VLOOKUP($A76,'Annex 2 EHV charges'!$D:$O,3,0))</f>
        <v/>
      </c>
      <c r="D76" s="65" t="str">
        <f>IF($A76="","",VLOOKUP($A76,'Annex 2 EHV charges'!$D:$O,4,0))</f>
        <v/>
      </c>
      <c r="E76" s="70" t="str">
        <f>IFERROR(IF(VLOOKUP($A76,'Annex 2 EHV charges'!$D:$O,9,FALSE)=0,"",VLOOKUP($A76,'Annex 2 EHV charges'!$D:$O,9,FALSE)),"")</f>
        <v/>
      </c>
      <c r="F76" s="71" t="str">
        <f>IFERROR(IF(VLOOKUP($A76,'Annex 2 EHV charges'!$D:$O,10,FALSE)=0,"",VLOOKUP($A76,'Annex 2 EHV charges'!$D:$O,10,FALSE)),"")</f>
        <v/>
      </c>
      <c r="G76" s="72" t="str">
        <f>IFERROR(IF(VLOOKUP($A76,'Annex 2 EHV charges'!$D:$O,11,FALSE)=0,"",VLOOKUP($A76,'Annex 2 EHV charges'!$D:$O,11,FALSE)),"")</f>
        <v/>
      </c>
      <c r="H76" s="72" t="str">
        <f>IFERROR(IF(VLOOKUP($A76,'Annex 2 EHV charges'!$D:$O,12,FALSE)=0,"",VLOOKUP($A76,'Annex 2 EHV charges'!$D:$O,12,FALSE)),"")</f>
        <v/>
      </c>
    </row>
    <row r="77" spans="1:8" x14ac:dyDescent="0.2">
      <c r="A77" s="66" t="str">
        <f t="array" ref="A77">IFERROR(INDEX('Annex 2 EHV charges'!$D$11:$D$11, MATCH(0, IF(ISBLANK('Annex 2 EHV charges'!$D$11:$D$11),1, COUNTIF(A$4:$A76, 'Annex 2 EHV charges'!$D$11:$D$11)), 0)),"")</f>
        <v/>
      </c>
      <c r="B77" s="65" t="str">
        <f>IF($A77="","",VLOOKUP($A77,'Annex 2 EHV charges'!$D:$O,2,0))</f>
        <v/>
      </c>
      <c r="C77" s="66" t="str">
        <f>IF($A77="","",VLOOKUP($A77,'Annex 2 EHV charges'!$D:$O,3,0))</f>
        <v/>
      </c>
      <c r="D77" s="65" t="str">
        <f>IF($A77="","",VLOOKUP($A77,'Annex 2 EHV charges'!$D:$O,4,0))</f>
        <v/>
      </c>
      <c r="E77" s="70" t="str">
        <f>IFERROR(IF(VLOOKUP($A77,'Annex 2 EHV charges'!$D:$O,9,FALSE)=0,"",VLOOKUP($A77,'Annex 2 EHV charges'!$D:$O,9,FALSE)),"")</f>
        <v/>
      </c>
      <c r="F77" s="71" t="str">
        <f>IFERROR(IF(VLOOKUP($A77,'Annex 2 EHV charges'!$D:$O,10,FALSE)=0,"",VLOOKUP($A77,'Annex 2 EHV charges'!$D:$O,10,FALSE)),"")</f>
        <v/>
      </c>
      <c r="G77" s="72" t="str">
        <f>IFERROR(IF(VLOOKUP($A77,'Annex 2 EHV charges'!$D:$O,11,FALSE)=0,"",VLOOKUP($A77,'Annex 2 EHV charges'!$D:$O,11,FALSE)),"")</f>
        <v/>
      </c>
      <c r="H77" s="72" t="str">
        <f>IFERROR(IF(VLOOKUP($A77,'Annex 2 EHV charges'!$D:$O,12,FALSE)=0,"",VLOOKUP($A77,'Annex 2 EHV charges'!$D:$O,12,FALSE)),"")</f>
        <v/>
      </c>
    </row>
    <row r="78" spans="1:8" x14ac:dyDescent="0.2">
      <c r="A78" s="66" t="str">
        <f t="array" ref="A78">IFERROR(INDEX('Annex 2 EHV charges'!$D$11:$D$11, MATCH(0, IF(ISBLANK('Annex 2 EHV charges'!$D$11:$D$11),1, COUNTIF(A$4:$A77, 'Annex 2 EHV charges'!$D$11:$D$11)), 0)),"")</f>
        <v/>
      </c>
      <c r="B78" s="65" t="str">
        <f>IF($A78="","",VLOOKUP($A78,'Annex 2 EHV charges'!$D:$O,2,0))</f>
        <v/>
      </c>
      <c r="C78" s="66" t="str">
        <f>IF($A78="","",VLOOKUP($A78,'Annex 2 EHV charges'!$D:$O,3,0))</f>
        <v/>
      </c>
      <c r="D78" s="65" t="str">
        <f>IF($A78="","",VLOOKUP($A78,'Annex 2 EHV charges'!$D:$O,4,0))</f>
        <v/>
      </c>
      <c r="E78" s="70" t="str">
        <f>IFERROR(IF(VLOOKUP($A78,'Annex 2 EHV charges'!$D:$O,9,FALSE)=0,"",VLOOKUP($A78,'Annex 2 EHV charges'!$D:$O,9,FALSE)),"")</f>
        <v/>
      </c>
      <c r="F78" s="71" t="str">
        <f>IFERROR(IF(VLOOKUP($A78,'Annex 2 EHV charges'!$D:$O,10,FALSE)=0,"",VLOOKUP($A78,'Annex 2 EHV charges'!$D:$O,10,FALSE)),"")</f>
        <v/>
      </c>
      <c r="G78" s="72" t="str">
        <f>IFERROR(IF(VLOOKUP($A78,'Annex 2 EHV charges'!$D:$O,11,FALSE)=0,"",VLOOKUP($A78,'Annex 2 EHV charges'!$D:$O,11,FALSE)),"")</f>
        <v/>
      </c>
      <c r="H78" s="72" t="str">
        <f>IFERROR(IF(VLOOKUP($A78,'Annex 2 EHV charges'!$D:$O,12,FALSE)=0,"",VLOOKUP($A78,'Annex 2 EHV charges'!$D:$O,12,FALSE)),"")</f>
        <v/>
      </c>
    </row>
    <row r="79" spans="1:8" x14ac:dyDescent="0.2">
      <c r="A79" s="66" t="str">
        <f t="array" ref="A79">IFERROR(INDEX('Annex 2 EHV charges'!$D$11:$D$11, MATCH(0, IF(ISBLANK('Annex 2 EHV charges'!$D$11:$D$11),1, COUNTIF(A$4:$A78, 'Annex 2 EHV charges'!$D$11:$D$11)), 0)),"")</f>
        <v/>
      </c>
      <c r="B79" s="65" t="str">
        <f>IF($A79="","",VLOOKUP($A79,'Annex 2 EHV charges'!$D:$O,2,0))</f>
        <v/>
      </c>
      <c r="C79" s="66" t="str">
        <f>IF($A79="","",VLOOKUP($A79,'Annex 2 EHV charges'!$D:$O,3,0))</f>
        <v/>
      </c>
      <c r="D79" s="65" t="str">
        <f>IF($A79="","",VLOOKUP($A79,'Annex 2 EHV charges'!$D:$O,4,0))</f>
        <v/>
      </c>
      <c r="E79" s="70" t="str">
        <f>IFERROR(IF(VLOOKUP($A79,'Annex 2 EHV charges'!$D:$O,9,FALSE)=0,"",VLOOKUP($A79,'Annex 2 EHV charges'!$D:$O,9,FALSE)),"")</f>
        <v/>
      </c>
      <c r="F79" s="71" t="str">
        <f>IFERROR(IF(VLOOKUP($A79,'Annex 2 EHV charges'!$D:$O,10,FALSE)=0,"",VLOOKUP($A79,'Annex 2 EHV charges'!$D:$O,10,FALSE)),"")</f>
        <v/>
      </c>
      <c r="G79" s="72" t="str">
        <f>IFERROR(IF(VLOOKUP($A79,'Annex 2 EHV charges'!$D:$O,11,FALSE)=0,"",VLOOKUP($A79,'Annex 2 EHV charges'!$D:$O,11,FALSE)),"")</f>
        <v/>
      </c>
      <c r="H79" s="72" t="str">
        <f>IFERROR(IF(VLOOKUP($A79,'Annex 2 EHV charges'!$D:$O,12,FALSE)=0,"",VLOOKUP($A79,'Annex 2 EHV charges'!$D:$O,12,FALSE)),"")</f>
        <v/>
      </c>
    </row>
    <row r="80" spans="1:8" x14ac:dyDescent="0.2">
      <c r="A80" s="66" t="str">
        <f t="array" ref="A80">IFERROR(INDEX('Annex 2 EHV charges'!$D$11:$D$11, MATCH(0, IF(ISBLANK('Annex 2 EHV charges'!$D$11:$D$11),1, COUNTIF(A$4:$A79, 'Annex 2 EHV charges'!$D$11:$D$11)), 0)),"")</f>
        <v/>
      </c>
      <c r="B80" s="65" t="str">
        <f>IF($A80="","",VLOOKUP($A80,'Annex 2 EHV charges'!$D:$O,2,0))</f>
        <v/>
      </c>
      <c r="C80" s="66" t="str">
        <f>IF($A80="","",VLOOKUP($A80,'Annex 2 EHV charges'!$D:$O,3,0))</f>
        <v/>
      </c>
      <c r="D80" s="65" t="str">
        <f>IF($A80="","",VLOOKUP($A80,'Annex 2 EHV charges'!$D:$O,4,0))</f>
        <v/>
      </c>
      <c r="E80" s="70" t="str">
        <f>IFERROR(IF(VLOOKUP($A80,'Annex 2 EHV charges'!$D:$O,9,FALSE)=0,"",VLOOKUP($A80,'Annex 2 EHV charges'!$D:$O,9,FALSE)),"")</f>
        <v/>
      </c>
      <c r="F80" s="71" t="str">
        <f>IFERROR(IF(VLOOKUP($A80,'Annex 2 EHV charges'!$D:$O,10,FALSE)=0,"",VLOOKUP($A80,'Annex 2 EHV charges'!$D:$O,10,FALSE)),"")</f>
        <v/>
      </c>
      <c r="G80" s="72" t="str">
        <f>IFERROR(IF(VLOOKUP($A80,'Annex 2 EHV charges'!$D:$O,11,FALSE)=0,"",VLOOKUP($A80,'Annex 2 EHV charges'!$D:$O,11,FALSE)),"")</f>
        <v/>
      </c>
      <c r="H80" s="72" t="str">
        <f>IFERROR(IF(VLOOKUP($A80,'Annex 2 EHV charges'!$D:$O,12,FALSE)=0,"",VLOOKUP($A80,'Annex 2 EHV charges'!$D:$O,12,FALSE)),"")</f>
        <v/>
      </c>
    </row>
    <row r="81" spans="1:8" x14ac:dyDescent="0.2">
      <c r="A81" s="66" t="str">
        <f t="array" ref="A81">IFERROR(INDEX('Annex 2 EHV charges'!$D$11:$D$11, MATCH(0, IF(ISBLANK('Annex 2 EHV charges'!$D$11:$D$11),1, COUNTIF(A$4:$A80, 'Annex 2 EHV charges'!$D$11:$D$11)), 0)),"")</f>
        <v/>
      </c>
      <c r="B81" s="65" t="str">
        <f>IF($A81="","",VLOOKUP($A81,'Annex 2 EHV charges'!$D:$O,2,0))</f>
        <v/>
      </c>
      <c r="C81" s="66" t="str">
        <f>IF($A81="","",VLOOKUP($A81,'Annex 2 EHV charges'!$D:$O,3,0))</f>
        <v/>
      </c>
      <c r="D81" s="65" t="str">
        <f>IF($A81="","",VLOOKUP($A81,'Annex 2 EHV charges'!$D:$O,4,0))</f>
        <v/>
      </c>
      <c r="E81" s="70" t="str">
        <f>IFERROR(IF(VLOOKUP($A81,'Annex 2 EHV charges'!$D:$O,9,FALSE)=0,"",VLOOKUP($A81,'Annex 2 EHV charges'!$D:$O,9,FALSE)),"")</f>
        <v/>
      </c>
      <c r="F81" s="71" t="str">
        <f>IFERROR(IF(VLOOKUP($A81,'Annex 2 EHV charges'!$D:$O,10,FALSE)=0,"",VLOOKUP($A81,'Annex 2 EHV charges'!$D:$O,10,FALSE)),"")</f>
        <v/>
      </c>
      <c r="G81" s="72" t="str">
        <f>IFERROR(IF(VLOOKUP($A81,'Annex 2 EHV charges'!$D:$O,11,FALSE)=0,"",VLOOKUP($A81,'Annex 2 EHV charges'!$D:$O,11,FALSE)),"")</f>
        <v/>
      </c>
      <c r="H81" s="72" t="str">
        <f>IFERROR(IF(VLOOKUP($A81,'Annex 2 EHV charges'!$D:$O,12,FALSE)=0,"",VLOOKUP($A81,'Annex 2 EHV charges'!$D:$O,12,FALSE)),"")</f>
        <v/>
      </c>
    </row>
    <row r="82" spans="1:8" x14ac:dyDescent="0.2">
      <c r="A82" s="66" t="str">
        <f t="array" ref="A82">IFERROR(INDEX('Annex 2 EHV charges'!$D$11:$D$11, MATCH(0, IF(ISBLANK('Annex 2 EHV charges'!$D$11:$D$11),1, COUNTIF(A$4:$A81, 'Annex 2 EHV charges'!$D$11:$D$11)), 0)),"")</f>
        <v/>
      </c>
      <c r="B82" s="65" t="str">
        <f>IF($A82="","",VLOOKUP($A82,'Annex 2 EHV charges'!$D:$O,2,0))</f>
        <v/>
      </c>
      <c r="C82" s="66" t="str">
        <f>IF($A82="","",VLOOKUP($A82,'Annex 2 EHV charges'!$D:$O,3,0))</f>
        <v/>
      </c>
      <c r="D82" s="65" t="str">
        <f>IF($A82="","",VLOOKUP($A82,'Annex 2 EHV charges'!$D:$O,4,0))</f>
        <v/>
      </c>
      <c r="E82" s="70" t="str">
        <f>IFERROR(IF(VLOOKUP($A82,'Annex 2 EHV charges'!$D:$O,9,FALSE)=0,"",VLOOKUP($A82,'Annex 2 EHV charges'!$D:$O,9,FALSE)),"")</f>
        <v/>
      </c>
      <c r="F82" s="71" t="str">
        <f>IFERROR(IF(VLOOKUP($A82,'Annex 2 EHV charges'!$D:$O,10,FALSE)=0,"",VLOOKUP($A82,'Annex 2 EHV charges'!$D:$O,10,FALSE)),"")</f>
        <v/>
      </c>
      <c r="G82" s="72" t="str">
        <f>IFERROR(IF(VLOOKUP($A82,'Annex 2 EHV charges'!$D:$O,11,FALSE)=0,"",VLOOKUP($A82,'Annex 2 EHV charges'!$D:$O,11,FALSE)),"")</f>
        <v/>
      </c>
      <c r="H82" s="72" t="str">
        <f>IFERROR(IF(VLOOKUP($A82,'Annex 2 EHV charges'!$D:$O,12,FALSE)=0,"",VLOOKUP($A82,'Annex 2 EHV charges'!$D:$O,12,FALSE)),"")</f>
        <v/>
      </c>
    </row>
    <row r="83" spans="1:8" x14ac:dyDescent="0.2">
      <c r="A83" s="66" t="str">
        <f t="array" ref="A83">IFERROR(INDEX('Annex 2 EHV charges'!$D$11:$D$11, MATCH(0, IF(ISBLANK('Annex 2 EHV charges'!$D$11:$D$11),1, COUNTIF(A$4:$A82, 'Annex 2 EHV charges'!$D$11:$D$11)), 0)),"")</f>
        <v/>
      </c>
      <c r="B83" s="65" t="str">
        <f>IF($A83="","",VLOOKUP($A83,'Annex 2 EHV charges'!$D:$O,2,0))</f>
        <v/>
      </c>
      <c r="C83" s="66" t="str">
        <f>IF($A83="","",VLOOKUP($A83,'Annex 2 EHV charges'!$D:$O,3,0))</f>
        <v/>
      </c>
      <c r="D83" s="65" t="str">
        <f>IF($A83="","",VLOOKUP($A83,'Annex 2 EHV charges'!$D:$O,4,0))</f>
        <v/>
      </c>
      <c r="E83" s="70" t="str">
        <f>IFERROR(IF(VLOOKUP($A83,'Annex 2 EHV charges'!$D:$O,9,FALSE)=0,"",VLOOKUP($A83,'Annex 2 EHV charges'!$D:$O,9,FALSE)),"")</f>
        <v/>
      </c>
      <c r="F83" s="71" t="str">
        <f>IFERROR(IF(VLOOKUP($A83,'Annex 2 EHV charges'!$D:$O,10,FALSE)=0,"",VLOOKUP($A83,'Annex 2 EHV charges'!$D:$O,10,FALSE)),"")</f>
        <v/>
      </c>
      <c r="G83" s="72" t="str">
        <f>IFERROR(IF(VLOOKUP($A83,'Annex 2 EHV charges'!$D:$O,11,FALSE)=0,"",VLOOKUP($A83,'Annex 2 EHV charges'!$D:$O,11,FALSE)),"")</f>
        <v/>
      </c>
      <c r="H83" s="72" t="str">
        <f>IFERROR(IF(VLOOKUP($A83,'Annex 2 EHV charges'!$D:$O,12,FALSE)=0,"",VLOOKUP($A83,'Annex 2 EHV charges'!$D:$O,12,FALSE)),"")</f>
        <v/>
      </c>
    </row>
    <row r="84" spans="1:8" x14ac:dyDescent="0.2">
      <c r="A84" s="66" t="str">
        <f t="array" ref="A84">IFERROR(INDEX('Annex 2 EHV charges'!$D$11:$D$11, MATCH(0, IF(ISBLANK('Annex 2 EHV charges'!$D$11:$D$11),1, COUNTIF(A$4:$A83, 'Annex 2 EHV charges'!$D$11:$D$11)), 0)),"")</f>
        <v/>
      </c>
      <c r="B84" s="65" t="str">
        <f>IF($A84="","",VLOOKUP($A84,'Annex 2 EHV charges'!$D:$O,2,0))</f>
        <v/>
      </c>
      <c r="C84" s="66" t="str">
        <f>IF($A84="","",VLOOKUP($A84,'Annex 2 EHV charges'!$D:$O,3,0))</f>
        <v/>
      </c>
      <c r="D84" s="65" t="str">
        <f>IF($A84="","",VLOOKUP($A84,'Annex 2 EHV charges'!$D:$O,4,0))</f>
        <v/>
      </c>
      <c r="E84" s="70" t="str">
        <f>IFERROR(IF(VLOOKUP($A84,'Annex 2 EHV charges'!$D:$O,9,FALSE)=0,"",VLOOKUP($A84,'Annex 2 EHV charges'!$D:$O,9,FALSE)),"")</f>
        <v/>
      </c>
      <c r="F84" s="71" t="str">
        <f>IFERROR(IF(VLOOKUP($A84,'Annex 2 EHV charges'!$D:$O,10,FALSE)=0,"",VLOOKUP($A84,'Annex 2 EHV charges'!$D:$O,10,FALSE)),"")</f>
        <v/>
      </c>
      <c r="G84" s="72" t="str">
        <f>IFERROR(IF(VLOOKUP($A84,'Annex 2 EHV charges'!$D:$O,11,FALSE)=0,"",VLOOKUP($A84,'Annex 2 EHV charges'!$D:$O,11,FALSE)),"")</f>
        <v/>
      </c>
      <c r="H84" s="72" t="str">
        <f>IFERROR(IF(VLOOKUP($A84,'Annex 2 EHV charges'!$D:$O,12,FALSE)=0,"",VLOOKUP($A84,'Annex 2 EHV charges'!$D:$O,12,FALSE)),"")</f>
        <v/>
      </c>
    </row>
    <row r="85" spans="1:8" x14ac:dyDescent="0.2">
      <c r="A85" s="66" t="str">
        <f t="array" ref="A85">IFERROR(INDEX('Annex 2 EHV charges'!$D$11:$D$11, MATCH(0, IF(ISBLANK('Annex 2 EHV charges'!$D$11:$D$11),1, COUNTIF(A$4:$A84, 'Annex 2 EHV charges'!$D$11:$D$11)), 0)),"")</f>
        <v/>
      </c>
      <c r="B85" s="65" t="str">
        <f>IF($A85="","",VLOOKUP($A85,'Annex 2 EHV charges'!$D:$O,2,0))</f>
        <v/>
      </c>
      <c r="C85" s="66" t="str">
        <f>IF($A85="","",VLOOKUP($A85,'Annex 2 EHV charges'!$D:$O,3,0))</f>
        <v/>
      </c>
      <c r="D85" s="65" t="str">
        <f>IF($A85="","",VLOOKUP($A85,'Annex 2 EHV charges'!$D:$O,4,0))</f>
        <v/>
      </c>
      <c r="E85" s="70" t="str">
        <f>IFERROR(IF(VLOOKUP($A85,'Annex 2 EHV charges'!$D:$O,9,FALSE)=0,"",VLOOKUP($A85,'Annex 2 EHV charges'!$D:$O,9,FALSE)),"")</f>
        <v/>
      </c>
      <c r="F85" s="71" t="str">
        <f>IFERROR(IF(VLOOKUP($A85,'Annex 2 EHV charges'!$D:$O,10,FALSE)=0,"",VLOOKUP($A85,'Annex 2 EHV charges'!$D:$O,10,FALSE)),"")</f>
        <v/>
      </c>
      <c r="G85" s="72" t="str">
        <f>IFERROR(IF(VLOOKUP($A85,'Annex 2 EHV charges'!$D:$O,11,FALSE)=0,"",VLOOKUP($A85,'Annex 2 EHV charges'!$D:$O,11,FALSE)),"")</f>
        <v/>
      </c>
      <c r="H85" s="72" t="str">
        <f>IFERROR(IF(VLOOKUP($A85,'Annex 2 EHV charges'!$D:$O,12,FALSE)=0,"",VLOOKUP($A85,'Annex 2 EHV charges'!$D:$O,12,FALSE)),"")</f>
        <v/>
      </c>
    </row>
    <row r="86" spans="1:8" x14ac:dyDescent="0.2">
      <c r="A86" s="66" t="str">
        <f t="array" ref="A86">IFERROR(INDEX('Annex 2 EHV charges'!$D$11:$D$11, MATCH(0, IF(ISBLANK('Annex 2 EHV charges'!$D$11:$D$11),1, COUNTIF(A$4:$A85, 'Annex 2 EHV charges'!$D$11:$D$11)), 0)),"")</f>
        <v/>
      </c>
      <c r="B86" s="65" t="str">
        <f>IF($A86="","",VLOOKUP($A86,'Annex 2 EHV charges'!$D:$O,2,0))</f>
        <v/>
      </c>
      <c r="C86" s="66" t="str">
        <f>IF($A86="","",VLOOKUP($A86,'Annex 2 EHV charges'!$D:$O,3,0))</f>
        <v/>
      </c>
      <c r="D86" s="65" t="str">
        <f>IF($A86="","",VLOOKUP($A86,'Annex 2 EHV charges'!$D:$O,4,0))</f>
        <v/>
      </c>
      <c r="E86" s="70" t="str">
        <f>IFERROR(IF(VLOOKUP($A86,'Annex 2 EHV charges'!$D:$O,9,FALSE)=0,"",VLOOKUP($A86,'Annex 2 EHV charges'!$D:$O,9,FALSE)),"")</f>
        <v/>
      </c>
      <c r="F86" s="71" t="str">
        <f>IFERROR(IF(VLOOKUP($A86,'Annex 2 EHV charges'!$D:$O,10,FALSE)=0,"",VLOOKUP($A86,'Annex 2 EHV charges'!$D:$O,10,FALSE)),"")</f>
        <v/>
      </c>
      <c r="G86" s="72" t="str">
        <f>IFERROR(IF(VLOOKUP($A86,'Annex 2 EHV charges'!$D:$O,11,FALSE)=0,"",VLOOKUP($A86,'Annex 2 EHV charges'!$D:$O,11,FALSE)),"")</f>
        <v/>
      </c>
      <c r="H86" s="72" t="str">
        <f>IFERROR(IF(VLOOKUP($A86,'Annex 2 EHV charges'!$D:$O,12,FALSE)=0,"",VLOOKUP($A86,'Annex 2 EHV charges'!$D:$O,12,FALSE)),"")</f>
        <v/>
      </c>
    </row>
    <row r="87" spans="1:8" x14ac:dyDescent="0.2">
      <c r="A87" s="66" t="str">
        <f t="array" ref="A87">IFERROR(INDEX('Annex 2 EHV charges'!$D$11:$D$11, MATCH(0, IF(ISBLANK('Annex 2 EHV charges'!$D$11:$D$11),1, COUNTIF(A$4:$A86, 'Annex 2 EHV charges'!$D$11:$D$11)), 0)),"")</f>
        <v/>
      </c>
      <c r="B87" s="65" t="str">
        <f>IF($A87="","",VLOOKUP($A87,'Annex 2 EHV charges'!$D:$O,2,0))</f>
        <v/>
      </c>
      <c r="C87" s="66" t="str">
        <f>IF($A87="","",VLOOKUP($A87,'Annex 2 EHV charges'!$D:$O,3,0))</f>
        <v/>
      </c>
      <c r="D87" s="65" t="str">
        <f>IF($A87="","",VLOOKUP($A87,'Annex 2 EHV charges'!$D:$O,4,0))</f>
        <v/>
      </c>
      <c r="E87" s="70" t="str">
        <f>IFERROR(IF(VLOOKUP($A87,'Annex 2 EHV charges'!$D:$O,9,FALSE)=0,"",VLOOKUP($A87,'Annex 2 EHV charges'!$D:$O,9,FALSE)),"")</f>
        <v/>
      </c>
      <c r="F87" s="71" t="str">
        <f>IFERROR(IF(VLOOKUP($A87,'Annex 2 EHV charges'!$D:$O,10,FALSE)=0,"",VLOOKUP($A87,'Annex 2 EHV charges'!$D:$O,10,FALSE)),"")</f>
        <v/>
      </c>
      <c r="G87" s="72" t="str">
        <f>IFERROR(IF(VLOOKUP($A87,'Annex 2 EHV charges'!$D:$O,11,FALSE)=0,"",VLOOKUP($A87,'Annex 2 EHV charges'!$D:$O,11,FALSE)),"")</f>
        <v/>
      </c>
      <c r="H87" s="72" t="str">
        <f>IFERROR(IF(VLOOKUP($A87,'Annex 2 EHV charges'!$D:$O,12,FALSE)=0,"",VLOOKUP($A87,'Annex 2 EHV charges'!$D:$O,12,FALSE)),"")</f>
        <v/>
      </c>
    </row>
    <row r="88" spans="1:8" x14ac:dyDescent="0.2">
      <c r="A88" s="66" t="str">
        <f t="array" ref="A88">IFERROR(INDEX('Annex 2 EHV charges'!$D$11:$D$11, MATCH(0, IF(ISBLANK('Annex 2 EHV charges'!$D$11:$D$11),1, COUNTIF(A$4:$A87, 'Annex 2 EHV charges'!$D$11:$D$11)), 0)),"")</f>
        <v/>
      </c>
      <c r="B88" s="65" t="str">
        <f>IF($A88="","",VLOOKUP($A88,'Annex 2 EHV charges'!$D:$O,2,0))</f>
        <v/>
      </c>
      <c r="C88" s="66" t="str">
        <f>IF($A88="","",VLOOKUP($A88,'Annex 2 EHV charges'!$D:$O,3,0))</f>
        <v/>
      </c>
      <c r="D88" s="65" t="str">
        <f>IF($A88="","",VLOOKUP($A88,'Annex 2 EHV charges'!$D:$O,4,0))</f>
        <v/>
      </c>
      <c r="E88" s="70" t="str">
        <f>IFERROR(IF(VLOOKUP($A88,'Annex 2 EHV charges'!$D:$O,9,FALSE)=0,"",VLOOKUP($A88,'Annex 2 EHV charges'!$D:$O,9,FALSE)),"")</f>
        <v/>
      </c>
      <c r="F88" s="71" t="str">
        <f>IFERROR(IF(VLOOKUP($A88,'Annex 2 EHV charges'!$D:$O,10,FALSE)=0,"",VLOOKUP($A88,'Annex 2 EHV charges'!$D:$O,10,FALSE)),"")</f>
        <v/>
      </c>
      <c r="G88" s="72" t="str">
        <f>IFERROR(IF(VLOOKUP($A88,'Annex 2 EHV charges'!$D:$O,11,FALSE)=0,"",VLOOKUP($A88,'Annex 2 EHV charges'!$D:$O,11,FALSE)),"")</f>
        <v/>
      </c>
      <c r="H88" s="72" t="str">
        <f>IFERROR(IF(VLOOKUP($A88,'Annex 2 EHV charges'!$D:$O,12,FALSE)=0,"",VLOOKUP($A88,'Annex 2 EHV charges'!$D:$O,12,FALSE)),"")</f>
        <v/>
      </c>
    </row>
    <row r="89" spans="1:8" x14ac:dyDescent="0.2">
      <c r="A89" s="66" t="str">
        <f t="array" ref="A89">IFERROR(INDEX('Annex 2 EHV charges'!$D$11:$D$11, MATCH(0, IF(ISBLANK('Annex 2 EHV charges'!$D$11:$D$11),1, COUNTIF(A$4:$A88, 'Annex 2 EHV charges'!$D$11:$D$11)), 0)),"")</f>
        <v/>
      </c>
      <c r="B89" s="65" t="str">
        <f>IF($A89="","",VLOOKUP($A89,'Annex 2 EHV charges'!$D:$O,2,0))</f>
        <v/>
      </c>
      <c r="C89" s="66" t="str">
        <f>IF($A89="","",VLOOKUP($A89,'Annex 2 EHV charges'!$D:$O,3,0))</f>
        <v/>
      </c>
      <c r="D89" s="65" t="str">
        <f>IF($A89="","",VLOOKUP($A89,'Annex 2 EHV charges'!$D:$O,4,0))</f>
        <v/>
      </c>
      <c r="E89" s="70" t="str">
        <f>IFERROR(IF(VLOOKUP($A89,'Annex 2 EHV charges'!$D:$O,9,FALSE)=0,"",VLOOKUP($A89,'Annex 2 EHV charges'!$D:$O,9,FALSE)),"")</f>
        <v/>
      </c>
      <c r="F89" s="71" t="str">
        <f>IFERROR(IF(VLOOKUP($A89,'Annex 2 EHV charges'!$D:$O,10,FALSE)=0,"",VLOOKUP($A89,'Annex 2 EHV charges'!$D:$O,10,FALSE)),"")</f>
        <v/>
      </c>
      <c r="G89" s="72" t="str">
        <f>IFERROR(IF(VLOOKUP($A89,'Annex 2 EHV charges'!$D:$O,11,FALSE)=0,"",VLOOKUP($A89,'Annex 2 EHV charges'!$D:$O,11,FALSE)),"")</f>
        <v/>
      </c>
      <c r="H89" s="72" t="str">
        <f>IFERROR(IF(VLOOKUP($A89,'Annex 2 EHV charges'!$D:$O,12,FALSE)=0,"",VLOOKUP($A89,'Annex 2 EHV charges'!$D:$O,12,FALSE)),"")</f>
        <v/>
      </c>
    </row>
    <row r="90" spans="1:8" x14ac:dyDescent="0.2">
      <c r="A90" s="66" t="str">
        <f t="array" ref="A90">IFERROR(INDEX('Annex 2 EHV charges'!$D$11:$D$11, MATCH(0, IF(ISBLANK('Annex 2 EHV charges'!$D$11:$D$11),1, COUNTIF(A$4:$A89, 'Annex 2 EHV charges'!$D$11:$D$11)), 0)),"")</f>
        <v/>
      </c>
      <c r="B90" s="65" t="str">
        <f>IF($A90="","",VLOOKUP($A90,'Annex 2 EHV charges'!$D:$O,2,0))</f>
        <v/>
      </c>
      <c r="C90" s="66" t="str">
        <f>IF($A90="","",VLOOKUP($A90,'Annex 2 EHV charges'!$D:$O,3,0))</f>
        <v/>
      </c>
      <c r="D90" s="65" t="str">
        <f>IF($A90="","",VLOOKUP($A90,'Annex 2 EHV charges'!$D:$O,4,0))</f>
        <v/>
      </c>
      <c r="E90" s="70" t="str">
        <f>IFERROR(IF(VLOOKUP($A90,'Annex 2 EHV charges'!$D:$O,9,FALSE)=0,"",VLOOKUP($A90,'Annex 2 EHV charges'!$D:$O,9,FALSE)),"")</f>
        <v/>
      </c>
      <c r="F90" s="71" t="str">
        <f>IFERROR(IF(VLOOKUP($A90,'Annex 2 EHV charges'!$D:$O,10,FALSE)=0,"",VLOOKUP($A90,'Annex 2 EHV charges'!$D:$O,10,FALSE)),"")</f>
        <v/>
      </c>
      <c r="G90" s="72" t="str">
        <f>IFERROR(IF(VLOOKUP($A90,'Annex 2 EHV charges'!$D:$O,11,FALSE)=0,"",VLOOKUP($A90,'Annex 2 EHV charges'!$D:$O,11,FALSE)),"")</f>
        <v/>
      </c>
      <c r="H90" s="72" t="str">
        <f>IFERROR(IF(VLOOKUP($A90,'Annex 2 EHV charges'!$D:$O,12,FALSE)=0,"",VLOOKUP($A90,'Annex 2 EHV charges'!$D:$O,12,FALSE)),"")</f>
        <v/>
      </c>
    </row>
    <row r="91" spans="1:8" x14ac:dyDescent="0.2">
      <c r="A91" s="66" t="str">
        <f t="array" ref="A91">IFERROR(INDEX('Annex 2 EHV charges'!$D$11:$D$11, MATCH(0, IF(ISBLANK('Annex 2 EHV charges'!$D$11:$D$11),1, COUNTIF(A$4:$A90, 'Annex 2 EHV charges'!$D$11:$D$11)), 0)),"")</f>
        <v/>
      </c>
      <c r="B91" s="65" t="str">
        <f>IF($A91="","",VLOOKUP($A91,'Annex 2 EHV charges'!$D:$O,2,0))</f>
        <v/>
      </c>
      <c r="C91" s="66" t="str">
        <f>IF($A91="","",VLOOKUP($A91,'Annex 2 EHV charges'!$D:$O,3,0))</f>
        <v/>
      </c>
      <c r="D91" s="65" t="str">
        <f>IF($A91="","",VLOOKUP($A91,'Annex 2 EHV charges'!$D:$O,4,0))</f>
        <v/>
      </c>
      <c r="E91" s="70" t="str">
        <f>IFERROR(IF(VLOOKUP($A91,'Annex 2 EHV charges'!$D:$O,9,FALSE)=0,"",VLOOKUP($A91,'Annex 2 EHV charges'!$D:$O,9,FALSE)),"")</f>
        <v/>
      </c>
      <c r="F91" s="71" t="str">
        <f>IFERROR(IF(VLOOKUP($A91,'Annex 2 EHV charges'!$D:$O,10,FALSE)=0,"",VLOOKUP($A91,'Annex 2 EHV charges'!$D:$O,10,FALSE)),"")</f>
        <v/>
      </c>
      <c r="G91" s="72" t="str">
        <f>IFERROR(IF(VLOOKUP($A91,'Annex 2 EHV charges'!$D:$O,11,FALSE)=0,"",VLOOKUP($A91,'Annex 2 EHV charges'!$D:$O,11,FALSE)),"")</f>
        <v/>
      </c>
      <c r="H91" s="72" t="str">
        <f>IFERROR(IF(VLOOKUP($A91,'Annex 2 EHV charges'!$D:$O,12,FALSE)=0,"",VLOOKUP($A91,'Annex 2 EHV charges'!$D:$O,12,FALSE)),"")</f>
        <v/>
      </c>
    </row>
    <row r="92" spans="1:8" x14ac:dyDescent="0.2">
      <c r="A92" s="66" t="str">
        <f t="array" ref="A92">IFERROR(INDEX('Annex 2 EHV charges'!$D$11:$D$11, MATCH(0, IF(ISBLANK('Annex 2 EHV charges'!$D$11:$D$11),1, COUNTIF(A$4:$A91, 'Annex 2 EHV charges'!$D$11:$D$11)), 0)),"")</f>
        <v/>
      </c>
      <c r="B92" s="65" t="str">
        <f>IF($A92="","",VLOOKUP($A92,'Annex 2 EHV charges'!$D:$O,2,0))</f>
        <v/>
      </c>
      <c r="C92" s="66" t="str">
        <f>IF($A92="","",VLOOKUP($A92,'Annex 2 EHV charges'!$D:$O,3,0))</f>
        <v/>
      </c>
      <c r="D92" s="65" t="str">
        <f>IF($A92="","",VLOOKUP($A92,'Annex 2 EHV charges'!$D:$O,4,0))</f>
        <v/>
      </c>
      <c r="E92" s="70" t="str">
        <f>IFERROR(IF(VLOOKUP($A92,'Annex 2 EHV charges'!$D:$O,9,FALSE)=0,"",VLOOKUP($A92,'Annex 2 EHV charges'!$D:$O,9,FALSE)),"")</f>
        <v/>
      </c>
      <c r="F92" s="71" t="str">
        <f>IFERROR(IF(VLOOKUP($A92,'Annex 2 EHV charges'!$D:$O,10,FALSE)=0,"",VLOOKUP($A92,'Annex 2 EHV charges'!$D:$O,10,FALSE)),"")</f>
        <v/>
      </c>
      <c r="G92" s="72" t="str">
        <f>IFERROR(IF(VLOOKUP($A92,'Annex 2 EHV charges'!$D:$O,11,FALSE)=0,"",VLOOKUP($A92,'Annex 2 EHV charges'!$D:$O,11,FALSE)),"")</f>
        <v/>
      </c>
      <c r="H92" s="72" t="str">
        <f>IFERROR(IF(VLOOKUP($A92,'Annex 2 EHV charges'!$D:$O,12,FALSE)=0,"",VLOOKUP($A92,'Annex 2 EHV charges'!$D:$O,12,FALSE)),"")</f>
        <v/>
      </c>
    </row>
    <row r="93" spans="1:8" x14ac:dyDescent="0.2">
      <c r="A93" s="66" t="str">
        <f t="array" ref="A93">IFERROR(INDEX('Annex 2 EHV charges'!$D$11:$D$11, MATCH(0, IF(ISBLANK('Annex 2 EHV charges'!$D$11:$D$11),1, COUNTIF(A$4:$A92, 'Annex 2 EHV charges'!$D$11:$D$11)), 0)),"")</f>
        <v/>
      </c>
      <c r="B93" s="65" t="str">
        <f>IF($A93="","",VLOOKUP($A93,'Annex 2 EHV charges'!$D:$O,2,0))</f>
        <v/>
      </c>
      <c r="C93" s="66" t="str">
        <f>IF($A93="","",VLOOKUP($A93,'Annex 2 EHV charges'!$D:$O,3,0))</f>
        <v/>
      </c>
      <c r="D93" s="65" t="str">
        <f>IF($A93="","",VLOOKUP($A93,'Annex 2 EHV charges'!$D:$O,4,0))</f>
        <v/>
      </c>
      <c r="E93" s="70" t="str">
        <f>IFERROR(IF(VLOOKUP($A93,'Annex 2 EHV charges'!$D:$O,9,FALSE)=0,"",VLOOKUP($A93,'Annex 2 EHV charges'!$D:$O,9,FALSE)),"")</f>
        <v/>
      </c>
      <c r="F93" s="71" t="str">
        <f>IFERROR(IF(VLOOKUP($A93,'Annex 2 EHV charges'!$D:$O,10,FALSE)=0,"",VLOOKUP($A93,'Annex 2 EHV charges'!$D:$O,10,FALSE)),"")</f>
        <v/>
      </c>
      <c r="G93" s="72" t="str">
        <f>IFERROR(IF(VLOOKUP($A93,'Annex 2 EHV charges'!$D:$O,11,FALSE)=0,"",VLOOKUP($A93,'Annex 2 EHV charges'!$D:$O,11,FALSE)),"")</f>
        <v/>
      </c>
      <c r="H93" s="72" t="str">
        <f>IFERROR(IF(VLOOKUP($A93,'Annex 2 EHV charges'!$D:$O,12,FALSE)=0,"",VLOOKUP($A93,'Annex 2 EHV charges'!$D:$O,12,FALSE)),"")</f>
        <v/>
      </c>
    </row>
    <row r="94" spans="1:8" x14ac:dyDescent="0.2">
      <c r="A94" s="66" t="str">
        <f t="array" ref="A94">IFERROR(INDEX('Annex 2 EHV charges'!$D$11:$D$11, MATCH(0, IF(ISBLANK('Annex 2 EHV charges'!$D$11:$D$11),1, COUNTIF(A$4:$A93, 'Annex 2 EHV charges'!$D$11:$D$11)), 0)),"")</f>
        <v/>
      </c>
      <c r="B94" s="65" t="str">
        <f>IF($A94="","",VLOOKUP($A94,'Annex 2 EHV charges'!$D:$O,2,0))</f>
        <v/>
      </c>
      <c r="C94" s="66" t="str">
        <f>IF($A94="","",VLOOKUP($A94,'Annex 2 EHV charges'!$D:$O,3,0))</f>
        <v/>
      </c>
      <c r="D94" s="65" t="str">
        <f>IF($A94="","",VLOOKUP($A94,'Annex 2 EHV charges'!$D:$O,4,0))</f>
        <v/>
      </c>
      <c r="E94" s="70" t="str">
        <f>IFERROR(IF(VLOOKUP($A94,'Annex 2 EHV charges'!$D:$O,9,FALSE)=0,"",VLOOKUP($A94,'Annex 2 EHV charges'!$D:$O,9,FALSE)),"")</f>
        <v/>
      </c>
      <c r="F94" s="71" t="str">
        <f>IFERROR(IF(VLOOKUP($A94,'Annex 2 EHV charges'!$D:$O,10,FALSE)=0,"",VLOOKUP($A94,'Annex 2 EHV charges'!$D:$O,10,FALSE)),"")</f>
        <v/>
      </c>
      <c r="G94" s="72" t="str">
        <f>IFERROR(IF(VLOOKUP($A94,'Annex 2 EHV charges'!$D:$O,11,FALSE)=0,"",VLOOKUP($A94,'Annex 2 EHV charges'!$D:$O,11,FALSE)),"")</f>
        <v/>
      </c>
      <c r="H94" s="72" t="str">
        <f>IFERROR(IF(VLOOKUP($A94,'Annex 2 EHV charges'!$D:$O,12,FALSE)=0,"",VLOOKUP($A94,'Annex 2 EHV charges'!$D:$O,12,FALSE)),"")</f>
        <v/>
      </c>
    </row>
    <row r="95" spans="1:8" x14ac:dyDescent="0.2">
      <c r="A95" s="66" t="str">
        <f t="array" ref="A95">IFERROR(INDEX('Annex 2 EHV charges'!$D$11:$D$11, MATCH(0, IF(ISBLANK('Annex 2 EHV charges'!$D$11:$D$11),1, COUNTIF(A$4:$A94, 'Annex 2 EHV charges'!$D$11:$D$11)), 0)),"")</f>
        <v/>
      </c>
      <c r="B95" s="65" t="str">
        <f>IF($A95="","",VLOOKUP($A95,'Annex 2 EHV charges'!$D:$O,2,0))</f>
        <v/>
      </c>
      <c r="C95" s="66" t="str">
        <f>IF($A95="","",VLOOKUP($A95,'Annex 2 EHV charges'!$D:$O,3,0))</f>
        <v/>
      </c>
      <c r="D95" s="65" t="str">
        <f>IF($A95="","",VLOOKUP($A95,'Annex 2 EHV charges'!$D:$O,4,0))</f>
        <v/>
      </c>
      <c r="E95" s="70" t="str">
        <f>IFERROR(IF(VLOOKUP($A95,'Annex 2 EHV charges'!$D:$O,9,FALSE)=0,"",VLOOKUP($A95,'Annex 2 EHV charges'!$D:$O,9,FALSE)),"")</f>
        <v/>
      </c>
      <c r="F95" s="71" t="str">
        <f>IFERROR(IF(VLOOKUP($A95,'Annex 2 EHV charges'!$D:$O,10,FALSE)=0,"",VLOOKUP($A95,'Annex 2 EHV charges'!$D:$O,10,FALSE)),"")</f>
        <v/>
      </c>
      <c r="G95" s="72" t="str">
        <f>IFERROR(IF(VLOOKUP($A95,'Annex 2 EHV charges'!$D:$O,11,FALSE)=0,"",VLOOKUP($A95,'Annex 2 EHV charges'!$D:$O,11,FALSE)),"")</f>
        <v/>
      </c>
      <c r="H95" s="72" t="str">
        <f>IFERROR(IF(VLOOKUP($A95,'Annex 2 EHV charges'!$D:$O,12,FALSE)=0,"",VLOOKUP($A95,'Annex 2 EHV charges'!$D:$O,12,FALSE)),"")</f>
        <v/>
      </c>
    </row>
    <row r="96" spans="1:8" x14ac:dyDescent="0.2">
      <c r="A96" s="66" t="str">
        <f t="array" ref="A96">IFERROR(INDEX('Annex 2 EHV charges'!$D$11:$D$11, MATCH(0, IF(ISBLANK('Annex 2 EHV charges'!$D$11:$D$11),1, COUNTIF(A$4:$A95, 'Annex 2 EHV charges'!$D$11:$D$11)), 0)),"")</f>
        <v/>
      </c>
      <c r="B96" s="65" t="str">
        <f>IF($A96="","",VLOOKUP($A96,'Annex 2 EHV charges'!$D:$O,2,0))</f>
        <v/>
      </c>
      <c r="C96" s="66" t="str">
        <f>IF($A96="","",VLOOKUP($A96,'Annex 2 EHV charges'!$D:$O,3,0))</f>
        <v/>
      </c>
      <c r="D96" s="65" t="str">
        <f>IF($A96="","",VLOOKUP($A96,'Annex 2 EHV charges'!$D:$O,4,0))</f>
        <v/>
      </c>
      <c r="E96" s="70" t="str">
        <f>IFERROR(IF(VLOOKUP($A96,'Annex 2 EHV charges'!$D:$O,9,FALSE)=0,"",VLOOKUP($A96,'Annex 2 EHV charges'!$D:$O,9,FALSE)),"")</f>
        <v/>
      </c>
      <c r="F96" s="71" t="str">
        <f>IFERROR(IF(VLOOKUP($A96,'Annex 2 EHV charges'!$D:$O,10,FALSE)=0,"",VLOOKUP($A96,'Annex 2 EHV charges'!$D:$O,10,FALSE)),"")</f>
        <v/>
      </c>
      <c r="G96" s="72" t="str">
        <f>IFERROR(IF(VLOOKUP($A96,'Annex 2 EHV charges'!$D:$O,11,FALSE)=0,"",VLOOKUP($A96,'Annex 2 EHV charges'!$D:$O,11,FALSE)),"")</f>
        <v/>
      </c>
      <c r="H96" s="72" t="str">
        <f>IFERROR(IF(VLOOKUP($A96,'Annex 2 EHV charges'!$D:$O,12,FALSE)=0,"",VLOOKUP($A96,'Annex 2 EHV charges'!$D:$O,12,FALSE)),"")</f>
        <v/>
      </c>
    </row>
    <row r="97" spans="1:8" x14ac:dyDescent="0.2">
      <c r="A97" s="66" t="str">
        <f t="array" ref="A97">IFERROR(INDEX('Annex 2 EHV charges'!$D$11:$D$11, MATCH(0, IF(ISBLANK('Annex 2 EHV charges'!$D$11:$D$11),1, COUNTIF(A$4:$A96, 'Annex 2 EHV charges'!$D$11:$D$11)), 0)),"")</f>
        <v/>
      </c>
      <c r="B97" s="65" t="str">
        <f>IF($A97="","",VLOOKUP($A97,'Annex 2 EHV charges'!$D:$O,2,0))</f>
        <v/>
      </c>
      <c r="C97" s="66" t="str">
        <f>IF($A97="","",VLOOKUP($A97,'Annex 2 EHV charges'!$D:$O,3,0))</f>
        <v/>
      </c>
      <c r="D97" s="65" t="str">
        <f>IF($A97="","",VLOOKUP($A97,'Annex 2 EHV charges'!$D:$O,4,0))</f>
        <v/>
      </c>
      <c r="E97" s="70" t="str">
        <f>IFERROR(IF(VLOOKUP($A97,'Annex 2 EHV charges'!$D:$O,9,FALSE)=0,"",VLOOKUP($A97,'Annex 2 EHV charges'!$D:$O,9,FALSE)),"")</f>
        <v/>
      </c>
      <c r="F97" s="71" t="str">
        <f>IFERROR(IF(VLOOKUP($A97,'Annex 2 EHV charges'!$D:$O,10,FALSE)=0,"",VLOOKUP($A97,'Annex 2 EHV charges'!$D:$O,10,FALSE)),"")</f>
        <v/>
      </c>
      <c r="G97" s="72" t="str">
        <f>IFERROR(IF(VLOOKUP($A97,'Annex 2 EHV charges'!$D:$O,11,FALSE)=0,"",VLOOKUP($A97,'Annex 2 EHV charges'!$D:$O,11,FALSE)),"")</f>
        <v/>
      </c>
      <c r="H97" s="72" t="str">
        <f>IFERROR(IF(VLOOKUP($A97,'Annex 2 EHV charges'!$D:$O,12,FALSE)=0,"",VLOOKUP($A97,'Annex 2 EHV charges'!$D:$O,12,FALSE)),"")</f>
        <v/>
      </c>
    </row>
    <row r="98" spans="1:8" x14ac:dyDescent="0.2">
      <c r="A98" s="66" t="str">
        <f t="array" ref="A98">IFERROR(INDEX('Annex 2 EHV charges'!$D$11:$D$11, MATCH(0, IF(ISBLANK('Annex 2 EHV charges'!$D$11:$D$11),1, COUNTIF(A$4:$A97, 'Annex 2 EHV charges'!$D$11:$D$11)), 0)),"")</f>
        <v/>
      </c>
      <c r="B98" s="65" t="str">
        <f>IF($A98="","",VLOOKUP($A98,'Annex 2 EHV charges'!$D:$O,2,0))</f>
        <v/>
      </c>
      <c r="C98" s="66" t="str">
        <f>IF($A98="","",VLOOKUP($A98,'Annex 2 EHV charges'!$D:$O,3,0))</f>
        <v/>
      </c>
      <c r="D98" s="65" t="str">
        <f>IF($A98="","",VLOOKUP($A98,'Annex 2 EHV charges'!$D:$O,4,0))</f>
        <v/>
      </c>
      <c r="E98" s="70" t="str">
        <f>IFERROR(IF(VLOOKUP($A98,'Annex 2 EHV charges'!$D:$O,9,FALSE)=0,"",VLOOKUP($A98,'Annex 2 EHV charges'!$D:$O,9,FALSE)),"")</f>
        <v/>
      </c>
      <c r="F98" s="71" t="str">
        <f>IFERROR(IF(VLOOKUP($A98,'Annex 2 EHV charges'!$D:$O,10,FALSE)=0,"",VLOOKUP($A98,'Annex 2 EHV charges'!$D:$O,10,FALSE)),"")</f>
        <v/>
      </c>
      <c r="G98" s="72" t="str">
        <f>IFERROR(IF(VLOOKUP($A98,'Annex 2 EHV charges'!$D:$O,11,FALSE)=0,"",VLOOKUP($A98,'Annex 2 EHV charges'!$D:$O,11,FALSE)),"")</f>
        <v/>
      </c>
      <c r="H98" s="72" t="str">
        <f>IFERROR(IF(VLOOKUP($A98,'Annex 2 EHV charges'!$D:$O,12,FALSE)=0,"",VLOOKUP($A98,'Annex 2 EHV charges'!$D:$O,12,FALSE)),"")</f>
        <v/>
      </c>
    </row>
    <row r="99" spans="1:8" x14ac:dyDescent="0.2">
      <c r="A99" s="66" t="str">
        <f t="array" ref="A99">IFERROR(INDEX('Annex 2 EHV charges'!$D$11:$D$11, MATCH(0, IF(ISBLANK('Annex 2 EHV charges'!$D$11:$D$11),1, COUNTIF(A$4:$A98, 'Annex 2 EHV charges'!$D$11:$D$11)), 0)),"")</f>
        <v/>
      </c>
      <c r="B99" s="65" t="str">
        <f>IF($A99="","",VLOOKUP($A99,'Annex 2 EHV charges'!$D:$O,2,0))</f>
        <v/>
      </c>
      <c r="C99" s="66" t="str">
        <f>IF($A99="","",VLOOKUP($A99,'Annex 2 EHV charges'!$D:$O,3,0))</f>
        <v/>
      </c>
      <c r="D99" s="65" t="str">
        <f>IF($A99="","",VLOOKUP($A99,'Annex 2 EHV charges'!$D:$O,4,0))</f>
        <v/>
      </c>
      <c r="E99" s="70" t="str">
        <f>IFERROR(IF(VLOOKUP($A99,'Annex 2 EHV charges'!$D:$O,9,FALSE)=0,"",VLOOKUP($A99,'Annex 2 EHV charges'!$D:$O,9,FALSE)),"")</f>
        <v/>
      </c>
      <c r="F99" s="71" t="str">
        <f>IFERROR(IF(VLOOKUP($A99,'Annex 2 EHV charges'!$D:$O,10,FALSE)=0,"",VLOOKUP($A99,'Annex 2 EHV charges'!$D:$O,10,FALSE)),"")</f>
        <v/>
      </c>
      <c r="G99" s="72" t="str">
        <f>IFERROR(IF(VLOOKUP($A99,'Annex 2 EHV charges'!$D:$O,11,FALSE)=0,"",VLOOKUP($A99,'Annex 2 EHV charges'!$D:$O,11,FALSE)),"")</f>
        <v/>
      </c>
      <c r="H99" s="72" t="str">
        <f>IFERROR(IF(VLOOKUP($A99,'Annex 2 EHV charges'!$D:$O,12,FALSE)=0,"",VLOOKUP($A99,'Annex 2 EHV charges'!$D:$O,12,FALSE)),"")</f>
        <v/>
      </c>
    </row>
    <row r="100" spans="1:8" x14ac:dyDescent="0.2">
      <c r="A100" s="66" t="str">
        <f t="array" ref="A100">IFERROR(INDEX('Annex 2 EHV charges'!$D$11:$D$11, MATCH(0, IF(ISBLANK('Annex 2 EHV charges'!$D$11:$D$11),1, COUNTIF(A$4:$A99, 'Annex 2 EHV charges'!$D$11:$D$11)), 0)),"")</f>
        <v/>
      </c>
      <c r="B100" s="65" t="str">
        <f>IF($A100="","",VLOOKUP($A100,'Annex 2 EHV charges'!$D:$O,2,0))</f>
        <v/>
      </c>
      <c r="C100" s="66" t="str">
        <f>IF($A100="","",VLOOKUP($A100,'Annex 2 EHV charges'!$D:$O,3,0))</f>
        <v/>
      </c>
      <c r="D100" s="65" t="str">
        <f>IF($A100="","",VLOOKUP($A100,'Annex 2 EHV charges'!$D:$O,4,0))</f>
        <v/>
      </c>
      <c r="E100" s="70" t="str">
        <f>IFERROR(IF(VLOOKUP($A100,'Annex 2 EHV charges'!$D:$O,9,FALSE)=0,"",VLOOKUP($A100,'Annex 2 EHV charges'!$D:$O,9,FALSE)),"")</f>
        <v/>
      </c>
      <c r="F100" s="71" t="str">
        <f>IFERROR(IF(VLOOKUP($A100,'Annex 2 EHV charges'!$D:$O,10,FALSE)=0,"",VLOOKUP($A100,'Annex 2 EHV charges'!$D:$O,10,FALSE)),"")</f>
        <v/>
      </c>
      <c r="G100" s="72" t="str">
        <f>IFERROR(IF(VLOOKUP($A100,'Annex 2 EHV charges'!$D:$O,11,FALSE)=0,"",VLOOKUP($A100,'Annex 2 EHV charges'!$D:$O,11,FALSE)),"")</f>
        <v/>
      </c>
      <c r="H100" s="72" t="str">
        <f>IFERROR(IF(VLOOKUP($A100,'Annex 2 EHV charges'!$D:$O,12,FALSE)=0,"",VLOOKUP($A100,'Annex 2 EHV charges'!$D:$O,12,FALSE)),"")</f>
        <v/>
      </c>
    </row>
    <row r="101" spans="1:8" x14ac:dyDescent="0.2">
      <c r="A101" s="66" t="str">
        <f t="array" ref="A101">IFERROR(INDEX('Annex 2 EHV charges'!$D$11:$D$11, MATCH(0, IF(ISBLANK('Annex 2 EHV charges'!$D$11:$D$11),1, COUNTIF(A$4:$A100, 'Annex 2 EHV charges'!$D$11:$D$11)), 0)),"")</f>
        <v/>
      </c>
      <c r="B101" s="65" t="str">
        <f>IF($A101="","",VLOOKUP($A101,'Annex 2 EHV charges'!$D:$O,2,0))</f>
        <v/>
      </c>
      <c r="C101" s="66" t="str">
        <f>IF($A101="","",VLOOKUP($A101,'Annex 2 EHV charges'!$D:$O,3,0))</f>
        <v/>
      </c>
      <c r="D101" s="65" t="str">
        <f>IF($A101="","",VLOOKUP($A101,'Annex 2 EHV charges'!$D:$O,4,0))</f>
        <v/>
      </c>
      <c r="E101" s="70" t="str">
        <f>IFERROR(IF(VLOOKUP($A101,'Annex 2 EHV charges'!$D:$O,9,FALSE)=0,"",VLOOKUP($A101,'Annex 2 EHV charges'!$D:$O,9,FALSE)),"")</f>
        <v/>
      </c>
      <c r="F101" s="71" t="str">
        <f>IFERROR(IF(VLOOKUP($A101,'Annex 2 EHV charges'!$D:$O,10,FALSE)=0,"",VLOOKUP($A101,'Annex 2 EHV charges'!$D:$O,10,FALSE)),"")</f>
        <v/>
      </c>
      <c r="G101" s="72" t="str">
        <f>IFERROR(IF(VLOOKUP($A101,'Annex 2 EHV charges'!$D:$O,11,FALSE)=0,"",VLOOKUP($A101,'Annex 2 EHV charges'!$D:$O,11,FALSE)),"")</f>
        <v/>
      </c>
      <c r="H101" s="72" t="str">
        <f>IFERROR(IF(VLOOKUP($A101,'Annex 2 EHV charges'!$D:$O,12,FALSE)=0,"",VLOOKUP($A101,'Annex 2 EHV charges'!$D:$O,12,FALSE)),"")</f>
        <v/>
      </c>
    </row>
    <row r="102" spans="1:8" x14ac:dyDescent="0.2">
      <c r="A102" s="66" t="str">
        <f t="array" ref="A102">IFERROR(INDEX('Annex 2 EHV charges'!$D$11:$D$11, MATCH(0, IF(ISBLANK('Annex 2 EHV charges'!$D$11:$D$11),1, COUNTIF(A$4:$A101, 'Annex 2 EHV charges'!$D$11:$D$11)), 0)),"")</f>
        <v/>
      </c>
      <c r="B102" s="65" t="str">
        <f>IF($A102="","",VLOOKUP($A102,'Annex 2 EHV charges'!$D:$O,2,0))</f>
        <v/>
      </c>
      <c r="C102" s="66" t="str">
        <f>IF($A102="","",VLOOKUP($A102,'Annex 2 EHV charges'!$D:$O,3,0))</f>
        <v/>
      </c>
      <c r="D102" s="65" t="str">
        <f>IF($A102="","",VLOOKUP($A102,'Annex 2 EHV charges'!$D:$O,4,0))</f>
        <v/>
      </c>
      <c r="E102" s="70" t="str">
        <f>IFERROR(IF(VLOOKUP($A102,'Annex 2 EHV charges'!$D:$O,9,FALSE)=0,"",VLOOKUP($A102,'Annex 2 EHV charges'!$D:$O,9,FALSE)),"")</f>
        <v/>
      </c>
      <c r="F102" s="71" t="str">
        <f>IFERROR(IF(VLOOKUP($A102,'Annex 2 EHV charges'!$D:$O,10,FALSE)=0,"",VLOOKUP($A102,'Annex 2 EHV charges'!$D:$O,10,FALSE)),"")</f>
        <v/>
      </c>
      <c r="G102" s="72" t="str">
        <f>IFERROR(IF(VLOOKUP($A102,'Annex 2 EHV charges'!$D:$O,11,FALSE)=0,"",VLOOKUP($A102,'Annex 2 EHV charges'!$D:$O,11,FALSE)),"")</f>
        <v/>
      </c>
      <c r="H102" s="72" t="str">
        <f>IFERROR(IF(VLOOKUP($A102,'Annex 2 EHV charges'!$D:$O,12,FALSE)=0,"",VLOOKUP($A102,'Annex 2 EHV charges'!$D:$O,12,FALSE)),"")</f>
        <v/>
      </c>
    </row>
    <row r="103" spans="1:8" x14ac:dyDescent="0.2">
      <c r="A103" s="66" t="str">
        <f t="array" ref="A103">IFERROR(INDEX('Annex 2 EHV charges'!$D$11:$D$11, MATCH(0, IF(ISBLANK('Annex 2 EHV charges'!$D$11:$D$11),1, COUNTIF(A$4:$A102, 'Annex 2 EHV charges'!$D$11:$D$11)), 0)),"")</f>
        <v/>
      </c>
      <c r="B103" s="65" t="str">
        <f>IF($A103="","",VLOOKUP($A103,'Annex 2 EHV charges'!$D:$O,2,0))</f>
        <v/>
      </c>
      <c r="C103" s="66" t="str">
        <f>IF($A103="","",VLOOKUP($A103,'Annex 2 EHV charges'!$D:$O,3,0))</f>
        <v/>
      </c>
      <c r="D103" s="65" t="str">
        <f>IF($A103="","",VLOOKUP($A103,'Annex 2 EHV charges'!$D:$O,4,0))</f>
        <v/>
      </c>
      <c r="E103" s="70" t="str">
        <f>IFERROR(IF(VLOOKUP($A103,'Annex 2 EHV charges'!$D:$O,9,FALSE)=0,"",VLOOKUP($A103,'Annex 2 EHV charges'!$D:$O,9,FALSE)),"")</f>
        <v/>
      </c>
      <c r="F103" s="71" t="str">
        <f>IFERROR(IF(VLOOKUP($A103,'Annex 2 EHV charges'!$D:$O,10,FALSE)=0,"",VLOOKUP($A103,'Annex 2 EHV charges'!$D:$O,10,FALSE)),"")</f>
        <v/>
      </c>
      <c r="G103" s="72" t="str">
        <f>IFERROR(IF(VLOOKUP($A103,'Annex 2 EHV charges'!$D:$O,11,FALSE)=0,"",VLOOKUP($A103,'Annex 2 EHV charges'!$D:$O,11,FALSE)),"")</f>
        <v/>
      </c>
      <c r="H103" s="72" t="str">
        <f>IFERROR(IF(VLOOKUP($A103,'Annex 2 EHV charges'!$D:$O,12,FALSE)=0,"",VLOOKUP($A103,'Annex 2 EHV charges'!$D:$O,12,FALSE)),"")</f>
        <v/>
      </c>
    </row>
    <row r="104" spans="1:8" x14ac:dyDescent="0.2">
      <c r="A104" s="66" t="str">
        <f t="array" ref="A104">IFERROR(INDEX('Annex 2 EHV charges'!$D$11:$D$11, MATCH(0, IF(ISBLANK('Annex 2 EHV charges'!$D$11:$D$11),1, COUNTIF(A$4:$A103, 'Annex 2 EHV charges'!$D$11:$D$11)), 0)),"")</f>
        <v/>
      </c>
      <c r="B104" s="65" t="str">
        <f>IF($A104="","",VLOOKUP($A104,'Annex 2 EHV charges'!$D:$O,2,0))</f>
        <v/>
      </c>
      <c r="C104" s="66" t="str">
        <f>IF($A104="","",VLOOKUP($A104,'Annex 2 EHV charges'!$D:$O,3,0))</f>
        <v/>
      </c>
      <c r="D104" s="65" t="str">
        <f>IF($A104="","",VLOOKUP($A104,'Annex 2 EHV charges'!$D:$O,4,0))</f>
        <v/>
      </c>
      <c r="E104" s="70" t="str">
        <f>IFERROR(IF(VLOOKUP($A104,'Annex 2 EHV charges'!$D:$O,9,FALSE)=0,"",VLOOKUP($A104,'Annex 2 EHV charges'!$D:$O,9,FALSE)),"")</f>
        <v/>
      </c>
      <c r="F104" s="71" t="str">
        <f>IFERROR(IF(VLOOKUP($A104,'Annex 2 EHV charges'!$D:$O,10,FALSE)=0,"",VLOOKUP($A104,'Annex 2 EHV charges'!$D:$O,10,FALSE)),"")</f>
        <v/>
      </c>
      <c r="G104" s="72" t="str">
        <f>IFERROR(IF(VLOOKUP($A104,'Annex 2 EHV charges'!$D:$O,11,FALSE)=0,"",VLOOKUP($A104,'Annex 2 EHV charges'!$D:$O,11,FALSE)),"")</f>
        <v/>
      </c>
      <c r="H104" s="72" t="str">
        <f>IFERROR(IF(VLOOKUP($A104,'Annex 2 EHV charges'!$D:$O,12,FALSE)=0,"",VLOOKUP($A104,'Annex 2 EHV charges'!$D:$O,12,FALSE)),"")</f>
        <v/>
      </c>
    </row>
    <row r="105" spans="1:8" x14ac:dyDescent="0.2">
      <c r="A105" s="66" t="str">
        <f t="array" ref="A105">IFERROR(INDEX('Annex 2 EHV charges'!$D$11:$D$11, MATCH(0, IF(ISBLANK('Annex 2 EHV charges'!$D$11:$D$11),1, COUNTIF(A$4:$A104, 'Annex 2 EHV charges'!$D$11:$D$11)), 0)),"")</f>
        <v/>
      </c>
      <c r="B105" s="65" t="str">
        <f>IF($A105="","",VLOOKUP($A105,'Annex 2 EHV charges'!$D:$O,2,0))</f>
        <v/>
      </c>
      <c r="C105" s="66" t="str">
        <f>IF($A105="","",VLOOKUP($A105,'Annex 2 EHV charges'!$D:$O,3,0))</f>
        <v/>
      </c>
      <c r="D105" s="65" t="str">
        <f>IF($A105="","",VLOOKUP($A105,'Annex 2 EHV charges'!$D:$O,4,0))</f>
        <v/>
      </c>
      <c r="E105" s="70" t="str">
        <f>IFERROR(IF(VLOOKUP($A105,'Annex 2 EHV charges'!$D:$O,9,FALSE)=0,"",VLOOKUP($A105,'Annex 2 EHV charges'!$D:$O,9,FALSE)),"")</f>
        <v/>
      </c>
      <c r="F105" s="71" t="str">
        <f>IFERROR(IF(VLOOKUP($A105,'Annex 2 EHV charges'!$D:$O,10,FALSE)=0,"",VLOOKUP($A105,'Annex 2 EHV charges'!$D:$O,10,FALSE)),"")</f>
        <v/>
      </c>
      <c r="G105" s="72" t="str">
        <f>IFERROR(IF(VLOOKUP($A105,'Annex 2 EHV charges'!$D:$O,11,FALSE)=0,"",VLOOKUP($A105,'Annex 2 EHV charges'!$D:$O,11,FALSE)),"")</f>
        <v/>
      </c>
      <c r="H105" s="72" t="str">
        <f>IFERROR(IF(VLOOKUP($A105,'Annex 2 EHV charges'!$D:$O,12,FALSE)=0,"",VLOOKUP($A105,'Annex 2 EHV charges'!$D:$O,12,FALSE)),"")</f>
        <v/>
      </c>
    </row>
    <row r="106" spans="1:8" x14ac:dyDescent="0.2">
      <c r="A106" s="66" t="str">
        <f t="array" ref="A106">IFERROR(INDEX('Annex 2 EHV charges'!$D$11:$D$11, MATCH(0, IF(ISBLANK('Annex 2 EHV charges'!$D$11:$D$11),1, COUNTIF(A$4:$A105, 'Annex 2 EHV charges'!$D$11:$D$11)), 0)),"")</f>
        <v/>
      </c>
      <c r="B106" s="65" t="str">
        <f>IF($A106="","",VLOOKUP($A106,'Annex 2 EHV charges'!$D:$O,2,0))</f>
        <v/>
      </c>
      <c r="C106" s="66" t="str">
        <f>IF($A106="","",VLOOKUP($A106,'Annex 2 EHV charges'!$D:$O,3,0))</f>
        <v/>
      </c>
      <c r="D106" s="65" t="str">
        <f>IF($A106="","",VLOOKUP($A106,'Annex 2 EHV charges'!$D:$O,4,0))</f>
        <v/>
      </c>
      <c r="E106" s="70" t="str">
        <f>IFERROR(IF(VLOOKUP($A106,'Annex 2 EHV charges'!$D:$O,9,FALSE)=0,"",VLOOKUP($A106,'Annex 2 EHV charges'!$D:$O,9,FALSE)),"")</f>
        <v/>
      </c>
      <c r="F106" s="71" t="str">
        <f>IFERROR(IF(VLOOKUP($A106,'Annex 2 EHV charges'!$D:$O,10,FALSE)=0,"",VLOOKUP($A106,'Annex 2 EHV charges'!$D:$O,10,FALSE)),"")</f>
        <v/>
      </c>
      <c r="G106" s="72" t="str">
        <f>IFERROR(IF(VLOOKUP($A106,'Annex 2 EHV charges'!$D:$O,11,FALSE)=0,"",VLOOKUP($A106,'Annex 2 EHV charges'!$D:$O,11,FALSE)),"")</f>
        <v/>
      </c>
      <c r="H106" s="72" t="str">
        <f>IFERROR(IF(VLOOKUP($A106,'Annex 2 EHV charges'!$D:$O,12,FALSE)=0,"",VLOOKUP($A106,'Annex 2 EHV charges'!$D:$O,12,FALSE)),"")</f>
        <v/>
      </c>
    </row>
    <row r="107" spans="1:8" x14ac:dyDescent="0.2">
      <c r="A107" s="66" t="str">
        <f t="array" ref="A107">IFERROR(INDEX('Annex 2 EHV charges'!$D$11:$D$11, MATCH(0, IF(ISBLANK('Annex 2 EHV charges'!$D$11:$D$11),1, COUNTIF(A$4:$A106, 'Annex 2 EHV charges'!$D$11:$D$11)), 0)),"")</f>
        <v/>
      </c>
      <c r="B107" s="65" t="str">
        <f>IF($A107="","",VLOOKUP($A107,'Annex 2 EHV charges'!$D:$O,2,0))</f>
        <v/>
      </c>
      <c r="C107" s="66" t="str">
        <f>IF($A107="","",VLOOKUP($A107,'Annex 2 EHV charges'!$D:$O,3,0))</f>
        <v/>
      </c>
      <c r="D107" s="65" t="str">
        <f>IF($A107="","",VLOOKUP($A107,'Annex 2 EHV charges'!$D:$O,4,0))</f>
        <v/>
      </c>
      <c r="E107" s="70" t="str">
        <f>IFERROR(IF(VLOOKUP($A107,'Annex 2 EHV charges'!$D:$O,9,FALSE)=0,"",VLOOKUP($A107,'Annex 2 EHV charges'!$D:$O,9,FALSE)),"")</f>
        <v/>
      </c>
      <c r="F107" s="71" t="str">
        <f>IFERROR(IF(VLOOKUP($A107,'Annex 2 EHV charges'!$D:$O,10,FALSE)=0,"",VLOOKUP($A107,'Annex 2 EHV charges'!$D:$O,10,FALSE)),"")</f>
        <v/>
      </c>
      <c r="G107" s="72" t="str">
        <f>IFERROR(IF(VLOOKUP($A107,'Annex 2 EHV charges'!$D:$O,11,FALSE)=0,"",VLOOKUP($A107,'Annex 2 EHV charges'!$D:$O,11,FALSE)),"")</f>
        <v/>
      </c>
      <c r="H107" s="72" t="str">
        <f>IFERROR(IF(VLOOKUP($A107,'Annex 2 EHV charges'!$D:$O,12,FALSE)=0,"",VLOOKUP($A107,'Annex 2 EHV charges'!$D:$O,12,FALSE)),"")</f>
        <v/>
      </c>
    </row>
    <row r="108" spans="1:8" x14ac:dyDescent="0.2">
      <c r="A108" s="66" t="str">
        <f t="array" ref="A108">IFERROR(INDEX('Annex 2 EHV charges'!$D$11:$D$11, MATCH(0, IF(ISBLANK('Annex 2 EHV charges'!$D$11:$D$11),1, COUNTIF(A$4:$A107, 'Annex 2 EHV charges'!$D$11:$D$11)), 0)),"")</f>
        <v/>
      </c>
      <c r="B108" s="65" t="str">
        <f>IF($A108="","",VLOOKUP($A108,'Annex 2 EHV charges'!$D:$O,2,0))</f>
        <v/>
      </c>
      <c r="C108" s="66" t="str">
        <f>IF($A108="","",VLOOKUP($A108,'Annex 2 EHV charges'!$D:$O,3,0))</f>
        <v/>
      </c>
      <c r="D108" s="65" t="str">
        <f>IF($A108="","",VLOOKUP($A108,'Annex 2 EHV charges'!$D:$O,4,0))</f>
        <v/>
      </c>
      <c r="E108" s="70" t="str">
        <f>IFERROR(IF(VLOOKUP($A108,'Annex 2 EHV charges'!$D:$O,9,FALSE)=0,"",VLOOKUP($A108,'Annex 2 EHV charges'!$D:$O,9,FALSE)),"")</f>
        <v/>
      </c>
      <c r="F108" s="71" t="str">
        <f>IFERROR(IF(VLOOKUP($A108,'Annex 2 EHV charges'!$D:$O,10,FALSE)=0,"",VLOOKUP($A108,'Annex 2 EHV charges'!$D:$O,10,FALSE)),"")</f>
        <v/>
      </c>
      <c r="G108" s="72" t="str">
        <f>IFERROR(IF(VLOOKUP($A108,'Annex 2 EHV charges'!$D:$O,11,FALSE)=0,"",VLOOKUP($A108,'Annex 2 EHV charges'!$D:$O,11,FALSE)),"")</f>
        <v/>
      </c>
      <c r="H108" s="72" t="str">
        <f>IFERROR(IF(VLOOKUP($A108,'Annex 2 EHV charges'!$D:$O,12,FALSE)=0,"",VLOOKUP($A108,'Annex 2 EHV charges'!$D:$O,12,FALSE)),"")</f>
        <v/>
      </c>
    </row>
    <row r="109" spans="1:8" x14ac:dyDescent="0.2">
      <c r="A109" s="66" t="str">
        <f t="array" ref="A109">IFERROR(INDEX('Annex 2 EHV charges'!$D$11:$D$11, MATCH(0, IF(ISBLANK('Annex 2 EHV charges'!$D$11:$D$11),1, COUNTIF(A$4:$A108, 'Annex 2 EHV charges'!$D$11:$D$11)), 0)),"")</f>
        <v/>
      </c>
      <c r="B109" s="65" t="str">
        <f>IF($A109="","",VLOOKUP($A109,'Annex 2 EHV charges'!$D:$O,2,0))</f>
        <v/>
      </c>
      <c r="C109" s="66" t="str">
        <f>IF($A109="","",VLOOKUP($A109,'Annex 2 EHV charges'!$D:$O,3,0))</f>
        <v/>
      </c>
      <c r="D109" s="65" t="str">
        <f>IF($A109="","",VLOOKUP($A109,'Annex 2 EHV charges'!$D:$O,4,0))</f>
        <v/>
      </c>
      <c r="E109" s="70" t="str">
        <f>IFERROR(IF(VLOOKUP($A109,'Annex 2 EHV charges'!$D:$O,9,FALSE)=0,"",VLOOKUP($A109,'Annex 2 EHV charges'!$D:$O,9,FALSE)),"")</f>
        <v/>
      </c>
      <c r="F109" s="71" t="str">
        <f>IFERROR(IF(VLOOKUP($A109,'Annex 2 EHV charges'!$D:$O,10,FALSE)=0,"",VLOOKUP($A109,'Annex 2 EHV charges'!$D:$O,10,FALSE)),"")</f>
        <v/>
      </c>
      <c r="G109" s="72" t="str">
        <f>IFERROR(IF(VLOOKUP($A109,'Annex 2 EHV charges'!$D:$O,11,FALSE)=0,"",VLOOKUP($A109,'Annex 2 EHV charges'!$D:$O,11,FALSE)),"")</f>
        <v/>
      </c>
      <c r="H109" s="72" t="str">
        <f>IFERROR(IF(VLOOKUP($A109,'Annex 2 EHV charges'!$D:$O,12,FALSE)=0,"",VLOOKUP($A109,'Annex 2 EHV charges'!$D:$O,12,FALSE)),"")</f>
        <v/>
      </c>
    </row>
    <row r="110" spans="1:8" x14ac:dyDescent="0.2">
      <c r="A110" s="66" t="str">
        <f t="array" ref="A110">IFERROR(INDEX('Annex 2 EHV charges'!$D$11:$D$11, MATCH(0, IF(ISBLANK('Annex 2 EHV charges'!$D$11:$D$11),1, COUNTIF(A$4:$A109, 'Annex 2 EHV charges'!$D$11:$D$11)), 0)),"")</f>
        <v/>
      </c>
      <c r="B110" s="65" t="str">
        <f>IF($A110="","",VLOOKUP($A110,'Annex 2 EHV charges'!$D:$O,2,0))</f>
        <v/>
      </c>
      <c r="C110" s="66" t="str">
        <f>IF($A110="","",VLOOKUP($A110,'Annex 2 EHV charges'!$D:$O,3,0))</f>
        <v/>
      </c>
      <c r="D110" s="65" t="str">
        <f>IF($A110="","",VLOOKUP($A110,'Annex 2 EHV charges'!$D:$O,4,0))</f>
        <v/>
      </c>
      <c r="E110" s="70" t="str">
        <f>IFERROR(IF(VLOOKUP($A110,'Annex 2 EHV charges'!$D:$O,9,FALSE)=0,"",VLOOKUP($A110,'Annex 2 EHV charges'!$D:$O,9,FALSE)),"")</f>
        <v/>
      </c>
      <c r="F110" s="71" t="str">
        <f>IFERROR(IF(VLOOKUP($A110,'Annex 2 EHV charges'!$D:$O,10,FALSE)=0,"",VLOOKUP($A110,'Annex 2 EHV charges'!$D:$O,10,FALSE)),"")</f>
        <v/>
      </c>
      <c r="G110" s="72" t="str">
        <f>IFERROR(IF(VLOOKUP($A110,'Annex 2 EHV charges'!$D:$O,11,FALSE)=0,"",VLOOKUP($A110,'Annex 2 EHV charges'!$D:$O,11,FALSE)),"")</f>
        <v/>
      </c>
      <c r="H110" s="72" t="str">
        <f>IFERROR(IF(VLOOKUP($A110,'Annex 2 EHV charges'!$D:$O,12,FALSE)=0,"",VLOOKUP($A110,'Annex 2 EHV charges'!$D:$O,12,FALSE)),"")</f>
        <v/>
      </c>
    </row>
    <row r="111" spans="1:8" x14ac:dyDescent="0.2">
      <c r="A111" s="66" t="str">
        <f t="array" ref="A111">IFERROR(INDEX('Annex 2 EHV charges'!$D$11:$D$11, MATCH(0, IF(ISBLANK('Annex 2 EHV charges'!$D$11:$D$11),1, COUNTIF(A$4:$A110, 'Annex 2 EHV charges'!$D$11:$D$11)), 0)),"")</f>
        <v/>
      </c>
      <c r="B111" s="65" t="str">
        <f>IF($A111="","",VLOOKUP($A111,'Annex 2 EHV charges'!$D:$O,2,0))</f>
        <v/>
      </c>
      <c r="C111" s="66" t="str">
        <f>IF($A111="","",VLOOKUP($A111,'Annex 2 EHV charges'!$D:$O,3,0))</f>
        <v/>
      </c>
      <c r="D111" s="65" t="str">
        <f>IF($A111="","",VLOOKUP($A111,'Annex 2 EHV charges'!$D:$O,4,0))</f>
        <v/>
      </c>
      <c r="E111" s="70" t="str">
        <f>IFERROR(IF(VLOOKUP($A111,'Annex 2 EHV charges'!$D:$O,9,FALSE)=0,"",VLOOKUP($A111,'Annex 2 EHV charges'!$D:$O,9,FALSE)),"")</f>
        <v/>
      </c>
      <c r="F111" s="71" t="str">
        <f>IFERROR(IF(VLOOKUP($A111,'Annex 2 EHV charges'!$D:$O,10,FALSE)=0,"",VLOOKUP($A111,'Annex 2 EHV charges'!$D:$O,10,FALSE)),"")</f>
        <v/>
      </c>
      <c r="G111" s="72" t="str">
        <f>IFERROR(IF(VLOOKUP($A111,'Annex 2 EHV charges'!$D:$O,11,FALSE)=0,"",VLOOKUP($A111,'Annex 2 EHV charges'!$D:$O,11,FALSE)),"")</f>
        <v/>
      </c>
      <c r="H111" s="72" t="str">
        <f>IFERROR(IF(VLOOKUP($A111,'Annex 2 EHV charges'!$D:$O,12,FALSE)=0,"",VLOOKUP($A111,'Annex 2 EHV charges'!$D:$O,12,FALSE)),"")</f>
        <v/>
      </c>
    </row>
    <row r="112" spans="1:8" x14ac:dyDescent="0.2">
      <c r="A112" s="66" t="str">
        <f t="array" ref="A112">IFERROR(INDEX('Annex 2 EHV charges'!$D$11:$D$11, MATCH(0, IF(ISBLANK('Annex 2 EHV charges'!$D$11:$D$11),1, COUNTIF(A$4:$A111, 'Annex 2 EHV charges'!$D$11:$D$11)), 0)),"")</f>
        <v/>
      </c>
      <c r="B112" s="65" t="str">
        <f>IF($A112="","",VLOOKUP($A112,'Annex 2 EHV charges'!$D:$O,2,0))</f>
        <v/>
      </c>
      <c r="C112" s="66" t="str">
        <f>IF($A112="","",VLOOKUP($A112,'Annex 2 EHV charges'!$D:$O,3,0))</f>
        <v/>
      </c>
      <c r="D112" s="65" t="str">
        <f>IF($A112="","",VLOOKUP($A112,'Annex 2 EHV charges'!$D:$O,4,0))</f>
        <v/>
      </c>
      <c r="E112" s="70" t="str">
        <f>IFERROR(IF(VLOOKUP($A112,'Annex 2 EHV charges'!$D:$O,9,FALSE)=0,"",VLOOKUP($A112,'Annex 2 EHV charges'!$D:$O,9,FALSE)),"")</f>
        <v/>
      </c>
      <c r="F112" s="71" t="str">
        <f>IFERROR(IF(VLOOKUP($A112,'Annex 2 EHV charges'!$D:$O,10,FALSE)=0,"",VLOOKUP($A112,'Annex 2 EHV charges'!$D:$O,10,FALSE)),"")</f>
        <v/>
      </c>
      <c r="G112" s="72" t="str">
        <f>IFERROR(IF(VLOOKUP($A112,'Annex 2 EHV charges'!$D:$O,11,FALSE)=0,"",VLOOKUP($A112,'Annex 2 EHV charges'!$D:$O,11,FALSE)),"")</f>
        <v/>
      </c>
      <c r="H112" s="72" t="str">
        <f>IFERROR(IF(VLOOKUP($A112,'Annex 2 EHV charges'!$D:$O,12,FALSE)=0,"",VLOOKUP($A112,'Annex 2 EHV charges'!$D:$O,12,FALSE)),"")</f>
        <v/>
      </c>
    </row>
    <row r="113" spans="1:8" x14ac:dyDescent="0.2">
      <c r="A113" s="66" t="str">
        <f t="array" ref="A113">IFERROR(INDEX('Annex 2 EHV charges'!$D$11:$D$11, MATCH(0, IF(ISBLANK('Annex 2 EHV charges'!$D$11:$D$11),1, COUNTIF(A$4:$A112, 'Annex 2 EHV charges'!$D$11:$D$11)), 0)),"")</f>
        <v/>
      </c>
      <c r="B113" s="65" t="str">
        <f>IF($A113="","",VLOOKUP($A113,'Annex 2 EHV charges'!$D:$O,2,0))</f>
        <v/>
      </c>
      <c r="C113" s="66" t="str">
        <f>IF($A113="","",VLOOKUP($A113,'Annex 2 EHV charges'!$D:$O,3,0))</f>
        <v/>
      </c>
      <c r="D113" s="65" t="str">
        <f>IF($A113="","",VLOOKUP($A113,'Annex 2 EHV charges'!$D:$O,4,0))</f>
        <v/>
      </c>
      <c r="E113" s="70" t="str">
        <f>IFERROR(IF(VLOOKUP($A113,'Annex 2 EHV charges'!$D:$O,9,FALSE)=0,"",VLOOKUP($A113,'Annex 2 EHV charges'!$D:$O,9,FALSE)),"")</f>
        <v/>
      </c>
      <c r="F113" s="71" t="str">
        <f>IFERROR(IF(VLOOKUP($A113,'Annex 2 EHV charges'!$D:$O,10,FALSE)=0,"",VLOOKUP($A113,'Annex 2 EHV charges'!$D:$O,10,FALSE)),"")</f>
        <v/>
      </c>
      <c r="G113" s="72" t="str">
        <f>IFERROR(IF(VLOOKUP($A113,'Annex 2 EHV charges'!$D:$O,11,FALSE)=0,"",VLOOKUP($A113,'Annex 2 EHV charges'!$D:$O,11,FALSE)),"")</f>
        <v/>
      </c>
      <c r="H113" s="72" t="str">
        <f>IFERROR(IF(VLOOKUP($A113,'Annex 2 EHV charges'!$D:$O,12,FALSE)=0,"",VLOOKUP($A113,'Annex 2 EHV charges'!$D:$O,12,FALSE)),"")</f>
        <v/>
      </c>
    </row>
    <row r="114" spans="1:8" x14ac:dyDescent="0.2">
      <c r="A114" s="66" t="str">
        <f t="array" ref="A114">IFERROR(INDEX('Annex 2 EHV charges'!$D$11:$D$11, MATCH(0, IF(ISBLANK('Annex 2 EHV charges'!$D$11:$D$11),1, COUNTIF(A$4:$A113, 'Annex 2 EHV charges'!$D$11:$D$11)), 0)),"")</f>
        <v/>
      </c>
      <c r="B114" s="65" t="str">
        <f>IF($A114="","",VLOOKUP($A114,'Annex 2 EHV charges'!$D:$O,2,0))</f>
        <v/>
      </c>
      <c r="C114" s="66" t="str">
        <f>IF($A114="","",VLOOKUP($A114,'Annex 2 EHV charges'!$D:$O,3,0))</f>
        <v/>
      </c>
      <c r="D114" s="65" t="str">
        <f>IF($A114="","",VLOOKUP($A114,'Annex 2 EHV charges'!$D:$O,4,0))</f>
        <v/>
      </c>
      <c r="E114" s="70" t="str">
        <f>IFERROR(IF(VLOOKUP($A114,'Annex 2 EHV charges'!$D:$O,9,FALSE)=0,"",VLOOKUP($A114,'Annex 2 EHV charges'!$D:$O,9,FALSE)),"")</f>
        <v/>
      </c>
      <c r="F114" s="71" t="str">
        <f>IFERROR(IF(VLOOKUP($A114,'Annex 2 EHV charges'!$D:$O,10,FALSE)=0,"",VLOOKUP($A114,'Annex 2 EHV charges'!$D:$O,10,FALSE)),"")</f>
        <v/>
      </c>
      <c r="G114" s="72" t="str">
        <f>IFERROR(IF(VLOOKUP($A114,'Annex 2 EHV charges'!$D:$O,11,FALSE)=0,"",VLOOKUP($A114,'Annex 2 EHV charges'!$D:$O,11,FALSE)),"")</f>
        <v/>
      </c>
      <c r="H114" s="72" t="str">
        <f>IFERROR(IF(VLOOKUP($A114,'Annex 2 EHV charges'!$D:$O,12,FALSE)=0,"",VLOOKUP($A114,'Annex 2 EHV charges'!$D:$O,12,FALSE)),"")</f>
        <v/>
      </c>
    </row>
    <row r="115" spans="1:8" x14ac:dyDescent="0.2">
      <c r="A115" s="66" t="str">
        <f t="array" ref="A115">IFERROR(INDEX('Annex 2 EHV charges'!$D$11:$D$11, MATCH(0, IF(ISBLANK('Annex 2 EHV charges'!$D$11:$D$11),1, COUNTIF(A$4:$A114, 'Annex 2 EHV charges'!$D$11:$D$11)), 0)),"")</f>
        <v/>
      </c>
      <c r="B115" s="65" t="str">
        <f>IF($A115="","",VLOOKUP($A115,'Annex 2 EHV charges'!$D:$O,2,0))</f>
        <v/>
      </c>
      <c r="C115" s="66" t="str">
        <f>IF($A115="","",VLOOKUP($A115,'Annex 2 EHV charges'!$D:$O,3,0))</f>
        <v/>
      </c>
      <c r="D115" s="65" t="str">
        <f>IF($A115="","",VLOOKUP($A115,'Annex 2 EHV charges'!$D:$O,4,0))</f>
        <v/>
      </c>
      <c r="E115" s="70" t="str">
        <f>IFERROR(IF(VLOOKUP($A115,'Annex 2 EHV charges'!$D:$O,9,FALSE)=0,"",VLOOKUP($A115,'Annex 2 EHV charges'!$D:$O,9,FALSE)),"")</f>
        <v/>
      </c>
      <c r="F115" s="71" t="str">
        <f>IFERROR(IF(VLOOKUP($A115,'Annex 2 EHV charges'!$D:$O,10,FALSE)=0,"",VLOOKUP($A115,'Annex 2 EHV charges'!$D:$O,10,FALSE)),"")</f>
        <v/>
      </c>
      <c r="G115" s="72" t="str">
        <f>IFERROR(IF(VLOOKUP($A115,'Annex 2 EHV charges'!$D:$O,11,FALSE)=0,"",VLOOKUP($A115,'Annex 2 EHV charges'!$D:$O,11,FALSE)),"")</f>
        <v/>
      </c>
      <c r="H115" s="72" t="str">
        <f>IFERROR(IF(VLOOKUP($A115,'Annex 2 EHV charges'!$D:$O,12,FALSE)=0,"",VLOOKUP($A115,'Annex 2 EHV charges'!$D:$O,12,FALSE)),"")</f>
        <v/>
      </c>
    </row>
    <row r="116" spans="1:8" x14ac:dyDescent="0.2">
      <c r="A116" s="66" t="str">
        <f t="array" ref="A116">IFERROR(INDEX('Annex 2 EHV charges'!$D$11:$D$11, MATCH(0, IF(ISBLANK('Annex 2 EHV charges'!$D$11:$D$11),1, COUNTIF(A$4:$A115, 'Annex 2 EHV charges'!$D$11:$D$11)), 0)),"")</f>
        <v/>
      </c>
      <c r="B116" s="65" t="str">
        <f>IF($A116="","",VLOOKUP($A116,'Annex 2 EHV charges'!$D:$O,2,0))</f>
        <v/>
      </c>
      <c r="C116" s="66" t="str">
        <f>IF($A116="","",VLOOKUP($A116,'Annex 2 EHV charges'!$D:$O,3,0))</f>
        <v/>
      </c>
      <c r="D116" s="65" t="str">
        <f>IF($A116="","",VLOOKUP($A116,'Annex 2 EHV charges'!$D:$O,4,0))</f>
        <v/>
      </c>
      <c r="E116" s="70" t="str">
        <f>IFERROR(IF(VLOOKUP($A116,'Annex 2 EHV charges'!$D:$O,9,FALSE)=0,"",VLOOKUP($A116,'Annex 2 EHV charges'!$D:$O,9,FALSE)),"")</f>
        <v/>
      </c>
      <c r="F116" s="71" t="str">
        <f>IFERROR(IF(VLOOKUP($A116,'Annex 2 EHV charges'!$D:$O,10,FALSE)=0,"",VLOOKUP($A116,'Annex 2 EHV charges'!$D:$O,10,FALSE)),"")</f>
        <v/>
      </c>
      <c r="G116" s="72" t="str">
        <f>IFERROR(IF(VLOOKUP($A116,'Annex 2 EHV charges'!$D:$O,11,FALSE)=0,"",VLOOKUP($A116,'Annex 2 EHV charges'!$D:$O,11,FALSE)),"")</f>
        <v/>
      </c>
      <c r="H116" s="72" t="str">
        <f>IFERROR(IF(VLOOKUP($A116,'Annex 2 EHV charges'!$D:$O,12,FALSE)=0,"",VLOOKUP($A116,'Annex 2 EHV charges'!$D:$O,12,FALSE)),"")</f>
        <v/>
      </c>
    </row>
    <row r="117" spans="1:8" x14ac:dyDescent="0.2">
      <c r="A117" s="66" t="str">
        <f t="array" ref="A117">IFERROR(INDEX('Annex 2 EHV charges'!$D$11:$D$11, MATCH(0, IF(ISBLANK('Annex 2 EHV charges'!$D$11:$D$11),1, COUNTIF(A$4:$A116, 'Annex 2 EHV charges'!$D$11:$D$11)), 0)),"")</f>
        <v/>
      </c>
      <c r="B117" s="65" t="str">
        <f>IF($A117="","",VLOOKUP($A117,'Annex 2 EHV charges'!$D:$O,2,0))</f>
        <v/>
      </c>
      <c r="C117" s="66" t="str">
        <f>IF($A117="","",VLOOKUP($A117,'Annex 2 EHV charges'!$D:$O,3,0))</f>
        <v/>
      </c>
      <c r="D117" s="65" t="str">
        <f>IF($A117="","",VLOOKUP($A117,'Annex 2 EHV charges'!$D:$O,4,0))</f>
        <v/>
      </c>
      <c r="E117" s="70" t="str">
        <f>IFERROR(IF(VLOOKUP($A117,'Annex 2 EHV charges'!$D:$O,9,FALSE)=0,"",VLOOKUP($A117,'Annex 2 EHV charges'!$D:$O,9,FALSE)),"")</f>
        <v/>
      </c>
      <c r="F117" s="71" t="str">
        <f>IFERROR(IF(VLOOKUP($A117,'Annex 2 EHV charges'!$D:$O,10,FALSE)=0,"",VLOOKUP($A117,'Annex 2 EHV charges'!$D:$O,10,FALSE)),"")</f>
        <v/>
      </c>
      <c r="G117" s="72" t="str">
        <f>IFERROR(IF(VLOOKUP($A117,'Annex 2 EHV charges'!$D:$O,11,FALSE)=0,"",VLOOKUP($A117,'Annex 2 EHV charges'!$D:$O,11,FALSE)),"")</f>
        <v/>
      </c>
      <c r="H117" s="72" t="str">
        <f>IFERROR(IF(VLOOKUP($A117,'Annex 2 EHV charges'!$D:$O,12,FALSE)=0,"",VLOOKUP($A117,'Annex 2 EHV charges'!$D:$O,12,FALSE)),"")</f>
        <v/>
      </c>
    </row>
    <row r="118" spans="1:8" x14ac:dyDescent="0.2">
      <c r="A118" s="66" t="str">
        <f t="array" ref="A118">IFERROR(INDEX('Annex 2 EHV charges'!$D$11:$D$11, MATCH(0, IF(ISBLANK('Annex 2 EHV charges'!$D$11:$D$11),1, COUNTIF(A$4:$A117, 'Annex 2 EHV charges'!$D$11:$D$11)), 0)),"")</f>
        <v/>
      </c>
      <c r="B118" s="65" t="str">
        <f>IF($A118="","",VLOOKUP($A118,'Annex 2 EHV charges'!$D:$O,2,0))</f>
        <v/>
      </c>
      <c r="C118" s="66" t="str">
        <f>IF($A118="","",VLOOKUP($A118,'Annex 2 EHV charges'!$D:$O,3,0))</f>
        <v/>
      </c>
      <c r="D118" s="65" t="str">
        <f>IF($A118="","",VLOOKUP($A118,'Annex 2 EHV charges'!$D:$O,4,0))</f>
        <v/>
      </c>
      <c r="E118" s="70" t="str">
        <f>IFERROR(IF(VLOOKUP($A118,'Annex 2 EHV charges'!$D:$O,9,FALSE)=0,"",VLOOKUP($A118,'Annex 2 EHV charges'!$D:$O,9,FALSE)),"")</f>
        <v/>
      </c>
      <c r="F118" s="71" t="str">
        <f>IFERROR(IF(VLOOKUP($A118,'Annex 2 EHV charges'!$D:$O,10,FALSE)=0,"",VLOOKUP($A118,'Annex 2 EHV charges'!$D:$O,10,FALSE)),"")</f>
        <v/>
      </c>
      <c r="G118" s="72" t="str">
        <f>IFERROR(IF(VLOOKUP($A118,'Annex 2 EHV charges'!$D:$O,11,FALSE)=0,"",VLOOKUP($A118,'Annex 2 EHV charges'!$D:$O,11,FALSE)),"")</f>
        <v/>
      </c>
      <c r="H118" s="72" t="str">
        <f>IFERROR(IF(VLOOKUP($A118,'Annex 2 EHV charges'!$D:$O,12,FALSE)=0,"",VLOOKUP($A118,'Annex 2 EHV charges'!$D:$O,12,FALSE)),"")</f>
        <v/>
      </c>
    </row>
    <row r="119" spans="1:8" x14ac:dyDescent="0.2">
      <c r="A119" s="66" t="str">
        <f t="array" ref="A119">IFERROR(INDEX('Annex 2 EHV charges'!$D$11:$D$11, MATCH(0, IF(ISBLANK('Annex 2 EHV charges'!$D$11:$D$11),1, COUNTIF(A$4:$A118, 'Annex 2 EHV charges'!$D$11:$D$11)), 0)),"")</f>
        <v/>
      </c>
      <c r="B119" s="65" t="str">
        <f>IF($A119="","",VLOOKUP($A119,'Annex 2 EHV charges'!$D:$O,2,0))</f>
        <v/>
      </c>
      <c r="C119" s="66" t="str">
        <f>IF($A119="","",VLOOKUP($A119,'Annex 2 EHV charges'!$D:$O,3,0))</f>
        <v/>
      </c>
      <c r="D119" s="65" t="str">
        <f>IF($A119="","",VLOOKUP($A119,'Annex 2 EHV charges'!$D:$O,4,0))</f>
        <v/>
      </c>
      <c r="E119" s="70" t="str">
        <f>IFERROR(IF(VLOOKUP($A119,'Annex 2 EHV charges'!$D:$O,9,FALSE)=0,"",VLOOKUP($A119,'Annex 2 EHV charges'!$D:$O,9,FALSE)),"")</f>
        <v/>
      </c>
      <c r="F119" s="71" t="str">
        <f>IFERROR(IF(VLOOKUP($A119,'Annex 2 EHV charges'!$D:$O,10,FALSE)=0,"",VLOOKUP($A119,'Annex 2 EHV charges'!$D:$O,10,FALSE)),"")</f>
        <v/>
      </c>
      <c r="G119" s="72" t="str">
        <f>IFERROR(IF(VLOOKUP($A119,'Annex 2 EHV charges'!$D:$O,11,FALSE)=0,"",VLOOKUP($A119,'Annex 2 EHV charges'!$D:$O,11,FALSE)),"")</f>
        <v/>
      </c>
      <c r="H119" s="72" t="str">
        <f>IFERROR(IF(VLOOKUP($A119,'Annex 2 EHV charges'!$D:$O,12,FALSE)=0,"",VLOOKUP($A119,'Annex 2 EHV charges'!$D:$O,12,FALSE)),"")</f>
        <v/>
      </c>
    </row>
    <row r="120" spans="1:8" x14ac:dyDescent="0.2">
      <c r="A120" s="66" t="str">
        <f t="array" ref="A120">IFERROR(INDEX('Annex 2 EHV charges'!$D$11:$D$11, MATCH(0, IF(ISBLANK('Annex 2 EHV charges'!$D$11:$D$11),1, COUNTIF(A$4:$A119, 'Annex 2 EHV charges'!$D$11:$D$11)), 0)),"")</f>
        <v/>
      </c>
      <c r="B120" s="65" t="str">
        <f>IF($A120="","",VLOOKUP($A120,'Annex 2 EHV charges'!$D:$O,2,0))</f>
        <v/>
      </c>
      <c r="C120" s="66" t="str">
        <f>IF($A120="","",VLOOKUP($A120,'Annex 2 EHV charges'!$D:$O,3,0))</f>
        <v/>
      </c>
      <c r="D120" s="65" t="str">
        <f>IF($A120="","",VLOOKUP($A120,'Annex 2 EHV charges'!$D:$O,4,0))</f>
        <v/>
      </c>
      <c r="E120" s="70" t="str">
        <f>IFERROR(IF(VLOOKUP($A120,'Annex 2 EHV charges'!$D:$O,9,FALSE)=0,"",VLOOKUP($A120,'Annex 2 EHV charges'!$D:$O,9,FALSE)),"")</f>
        <v/>
      </c>
      <c r="F120" s="71" t="str">
        <f>IFERROR(IF(VLOOKUP($A120,'Annex 2 EHV charges'!$D:$O,10,FALSE)=0,"",VLOOKUP($A120,'Annex 2 EHV charges'!$D:$O,10,FALSE)),"")</f>
        <v/>
      </c>
      <c r="G120" s="72" t="str">
        <f>IFERROR(IF(VLOOKUP($A120,'Annex 2 EHV charges'!$D:$O,11,FALSE)=0,"",VLOOKUP($A120,'Annex 2 EHV charges'!$D:$O,11,FALSE)),"")</f>
        <v/>
      </c>
      <c r="H120" s="72" t="str">
        <f>IFERROR(IF(VLOOKUP($A120,'Annex 2 EHV charges'!$D:$O,12,FALSE)=0,"",VLOOKUP($A120,'Annex 2 EHV charges'!$D:$O,12,FALSE)),"")</f>
        <v/>
      </c>
    </row>
    <row r="121" spans="1:8" x14ac:dyDescent="0.2">
      <c r="A121" s="66" t="str">
        <f t="array" ref="A121">IFERROR(INDEX('Annex 2 EHV charges'!$D$11:$D$11, MATCH(0, IF(ISBLANK('Annex 2 EHV charges'!$D$11:$D$11),1, COUNTIF(A$4:$A120, 'Annex 2 EHV charges'!$D$11:$D$11)), 0)),"")</f>
        <v/>
      </c>
      <c r="B121" s="65" t="str">
        <f>IF($A121="","",VLOOKUP($A121,'Annex 2 EHV charges'!$D:$O,2,0))</f>
        <v/>
      </c>
      <c r="C121" s="66" t="str">
        <f>IF($A121="","",VLOOKUP($A121,'Annex 2 EHV charges'!$D:$O,3,0))</f>
        <v/>
      </c>
      <c r="D121" s="65" t="str">
        <f>IF($A121="","",VLOOKUP($A121,'Annex 2 EHV charges'!$D:$O,4,0))</f>
        <v/>
      </c>
      <c r="E121" s="70" t="str">
        <f>IFERROR(IF(VLOOKUP($A121,'Annex 2 EHV charges'!$D:$O,9,FALSE)=0,"",VLOOKUP($A121,'Annex 2 EHV charges'!$D:$O,9,FALSE)),"")</f>
        <v/>
      </c>
      <c r="F121" s="71" t="str">
        <f>IFERROR(IF(VLOOKUP($A121,'Annex 2 EHV charges'!$D:$O,10,FALSE)=0,"",VLOOKUP($A121,'Annex 2 EHV charges'!$D:$O,10,FALSE)),"")</f>
        <v/>
      </c>
      <c r="G121" s="72" t="str">
        <f>IFERROR(IF(VLOOKUP($A121,'Annex 2 EHV charges'!$D:$O,11,FALSE)=0,"",VLOOKUP($A121,'Annex 2 EHV charges'!$D:$O,11,FALSE)),"")</f>
        <v/>
      </c>
      <c r="H121" s="72" t="str">
        <f>IFERROR(IF(VLOOKUP($A121,'Annex 2 EHV charges'!$D:$O,12,FALSE)=0,"",VLOOKUP($A121,'Annex 2 EHV charges'!$D:$O,12,FALSE)),"")</f>
        <v/>
      </c>
    </row>
    <row r="122" spans="1:8" x14ac:dyDescent="0.2">
      <c r="A122" s="66" t="str">
        <f t="array" ref="A122">IFERROR(INDEX('Annex 2 EHV charges'!$D$11:$D$11, MATCH(0, IF(ISBLANK('Annex 2 EHV charges'!$D$11:$D$11),1, COUNTIF(A$4:$A121, 'Annex 2 EHV charges'!$D$11:$D$11)), 0)),"")</f>
        <v/>
      </c>
      <c r="B122" s="65" t="str">
        <f>IF($A122="","",VLOOKUP($A122,'Annex 2 EHV charges'!$D:$O,2,0))</f>
        <v/>
      </c>
      <c r="C122" s="66" t="str">
        <f>IF($A122="","",VLOOKUP($A122,'Annex 2 EHV charges'!$D:$O,3,0))</f>
        <v/>
      </c>
      <c r="D122" s="65" t="str">
        <f>IF($A122="","",VLOOKUP($A122,'Annex 2 EHV charges'!$D:$O,4,0))</f>
        <v/>
      </c>
      <c r="E122" s="70" t="str">
        <f>IFERROR(IF(VLOOKUP($A122,'Annex 2 EHV charges'!$D:$O,9,FALSE)=0,"",VLOOKUP($A122,'Annex 2 EHV charges'!$D:$O,9,FALSE)),"")</f>
        <v/>
      </c>
      <c r="F122" s="71" t="str">
        <f>IFERROR(IF(VLOOKUP($A122,'Annex 2 EHV charges'!$D:$O,10,FALSE)=0,"",VLOOKUP($A122,'Annex 2 EHV charges'!$D:$O,10,FALSE)),"")</f>
        <v/>
      </c>
      <c r="G122" s="72" t="str">
        <f>IFERROR(IF(VLOOKUP($A122,'Annex 2 EHV charges'!$D:$O,11,FALSE)=0,"",VLOOKUP($A122,'Annex 2 EHV charges'!$D:$O,11,FALSE)),"")</f>
        <v/>
      </c>
      <c r="H122" s="72" t="str">
        <f>IFERROR(IF(VLOOKUP($A122,'Annex 2 EHV charges'!$D:$O,12,FALSE)=0,"",VLOOKUP($A122,'Annex 2 EHV charges'!$D:$O,12,FALSE)),"")</f>
        <v/>
      </c>
    </row>
    <row r="123" spans="1:8" x14ac:dyDescent="0.2">
      <c r="A123" s="66" t="str">
        <f t="array" ref="A123">IFERROR(INDEX('Annex 2 EHV charges'!$D$11:$D$11, MATCH(0, IF(ISBLANK('Annex 2 EHV charges'!$D$11:$D$11),1, COUNTIF(A$4:$A122, 'Annex 2 EHV charges'!$D$11:$D$11)), 0)),"")</f>
        <v/>
      </c>
      <c r="B123" s="65" t="str">
        <f>IF($A123="","",VLOOKUP($A123,'Annex 2 EHV charges'!$D:$O,2,0))</f>
        <v/>
      </c>
      <c r="C123" s="66" t="str">
        <f>IF($A123="","",VLOOKUP($A123,'Annex 2 EHV charges'!$D:$O,3,0))</f>
        <v/>
      </c>
      <c r="D123" s="65" t="str">
        <f>IF($A123="","",VLOOKUP($A123,'Annex 2 EHV charges'!$D:$O,4,0))</f>
        <v/>
      </c>
      <c r="E123" s="70" t="str">
        <f>IFERROR(IF(VLOOKUP($A123,'Annex 2 EHV charges'!$D:$O,9,FALSE)=0,"",VLOOKUP($A123,'Annex 2 EHV charges'!$D:$O,9,FALSE)),"")</f>
        <v/>
      </c>
      <c r="F123" s="71" t="str">
        <f>IFERROR(IF(VLOOKUP($A123,'Annex 2 EHV charges'!$D:$O,10,FALSE)=0,"",VLOOKUP($A123,'Annex 2 EHV charges'!$D:$O,10,FALSE)),"")</f>
        <v/>
      </c>
      <c r="G123" s="72" t="str">
        <f>IFERROR(IF(VLOOKUP($A123,'Annex 2 EHV charges'!$D:$O,11,FALSE)=0,"",VLOOKUP($A123,'Annex 2 EHV charges'!$D:$O,11,FALSE)),"")</f>
        <v/>
      </c>
      <c r="H123" s="72" t="str">
        <f>IFERROR(IF(VLOOKUP($A123,'Annex 2 EHV charges'!$D:$O,12,FALSE)=0,"",VLOOKUP($A123,'Annex 2 EHV charges'!$D:$O,12,FALSE)),"")</f>
        <v/>
      </c>
    </row>
    <row r="124" spans="1:8" x14ac:dyDescent="0.2">
      <c r="A124" s="66" t="str">
        <f t="array" ref="A124">IFERROR(INDEX('Annex 2 EHV charges'!$D$11:$D$11, MATCH(0, IF(ISBLANK('Annex 2 EHV charges'!$D$11:$D$11),1, COUNTIF(A$4:$A123, 'Annex 2 EHV charges'!$D$11:$D$11)), 0)),"")</f>
        <v/>
      </c>
      <c r="B124" s="65" t="str">
        <f>IF($A124="","",VLOOKUP($A124,'Annex 2 EHV charges'!$D:$O,2,0))</f>
        <v/>
      </c>
      <c r="C124" s="66" t="str">
        <f>IF($A124="","",VLOOKUP($A124,'Annex 2 EHV charges'!$D:$O,3,0))</f>
        <v/>
      </c>
      <c r="D124" s="65" t="str">
        <f>IF($A124="","",VLOOKUP($A124,'Annex 2 EHV charges'!$D:$O,4,0))</f>
        <v/>
      </c>
      <c r="E124" s="70" t="str">
        <f>IFERROR(IF(VLOOKUP($A124,'Annex 2 EHV charges'!$D:$O,9,FALSE)=0,"",VLOOKUP($A124,'Annex 2 EHV charges'!$D:$O,9,FALSE)),"")</f>
        <v/>
      </c>
      <c r="F124" s="71" t="str">
        <f>IFERROR(IF(VLOOKUP($A124,'Annex 2 EHV charges'!$D:$O,10,FALSE)=0,"",VLOOKUP($A124,'Annex 2 EHV charges'!$D:$O,10,FALSE)),"")</f>
        <v/>
      </c>
      <c r="G124" s="72" t="str">
        <f>IFERROR(IF(VLOOKUP($A124,'Annex 2 EHV charges'!$D:$O,11,FALSE)=0,"",VLOOKUP($A124,'Annex 2 EHV charges'!$D:$O,11,FALSE)),"")</f>
        <v/>
      </c>
      <c r="H124" s="72" t="str">
        <f>IFERROR(IF(VLOOKUP($A124,'Annex 2 EHV charges'!$D:$O,12,FALSE)=0,"",VLOOKUP($A124,'Annex 2 EHV charges'!$D:$O,12,FALSE)),"")</f>
        <v/>
      </c>
    </row>
    <row r="125" spans="1:8" x14ac:dyDescent="0.2">
      <c r="A125" s="66" t="str">
        <f t="array" ref="A125">IFERROR(INDEX('Annex 2 EHV charges'!$D$11:$D$11, MATCH(0, IF(ISBLANK('Annex 2 EHV charges'!$D$11:$D$11),1, COUNTIF(A$4:$A124, 'Annex 2 EHV charges'!$D$11:$D$11)), 0)),"")</f>
        <v/>
      </c>
      <c r="B125" s="65" t="str">
        <f>IF($A125="","",VLOOKUP($A125,'Annex 2 EHV charges'!$D:$O,2,0))</f>
        <v/>
      </c>
      <c r="C125" s="66" t="str">
        <f>IF($A125="","",VLOOKUP($A125,'Annex 2 EHV charges'!$D:$O,3,0))</f>
        <v/>
      </c>
      <c r="D125" s="65" t="str">
        <f>IF($A125="","",VLOOKUP($A125,'Annex 2 EHV charges'!$D:$O,4,0))</f>
        <v/>
      </c>
      <c r="E125" s="70" t="str">
        <f>IFERROR(IF(VLOOKUP($A125,'Annex 2 EHV charges'!$D:$O,9,FALSE)=0,"",VLOOKUP($A125,'Annex 2 EHV charges'!$D:$O,9,FALSE)),"")</f>
        <v/>
      </c>
      <c r="F125" s="71" t="str">
        <f>IFERROR(IF(VLOOKUP($A125,'Annex 2 EHV charges'!$D:$O,10,FALSE)=0,"",VLOOKUP($A125,'Annex 2 EHV charges'!$D:$O,10,FALSE)),"")</f>
        <v/>
      </c>
      <c r="G125" s="72" t="str">
        <f>IFERROR(IF(VLOOKUP($A125,'Annex 2 EHV charges'!$D:$O,11,FALSE)=0,"",VLOOKUP($A125,'Annex 2 EHV charges'!$D:$O,11,FALSE)),"")</f>
        <v/>
      </c>
      <c r="H125" s="72" t="str">
        <f>IFERROR(IF(VLOOKUP($A125,'Annex 2 EHV charges'!$D:$O,12,FALSE)=0,"",VLOOKUP($A125,'Annex 2 EHV charges'!$D:$O,12,FALSE)),"")</f>
        <v/>
      </c>
    </row>
    <row r="126" spans="1:8" x14ac:dyDescent="0.2">
      <c r="A126" s="66" t="str">
        <f t="array" ref="A126">IFERROR(INDEX('Annex 2 EHV charges'!$D$11:$D$11, MATCH(0, IF(ISBLANK('Annex 2 EHV charges'!$D$11:$D$11),1, COUNTIF(A$4:$A125, 'Annex 2 EHV charges'!$D$11:$D$11)), 0)),"")</f>
        <v/>
      </c>
      <c r="B126" s="65" t="str">
        <f>IF($A126="","",VLOOKUP($A126,'Annex 2 EHV charges'!$D:$O,2,0))</f>
        <v/>
      </c>
      <c r="C126" s="66" t="str">
        <f>IF($A126="","",VLOOKUP($A126,'Annex 2 EHV charges'!$D:$O,3,0))</f>
        <v/>
      </c>
      <c r="D126" s="65" t="str">
        <f>IF($A126="","",VLOOKUP($A126,'Annex 2 EHV charges'!$D:$O,4,0))</f>
        <v/>
      </c>
      <c r="E126" s="70" t="str">
        <f>IFERROR(IF(VLOOKUP($A126,'Annex 2 EHV charges'!$D:$O,9,FALSE)=0,"",VLOOKUP($A126,'Annex 2 EHV charges'!$D:$O,9,FALSE)),"")</f>
        <v/>
      </c>
      <c r="F126" s="71" t="str">
        <f>IFERROR(IF(VLOOKUP($A126,'Annex 2 EHV charges'!$D:$O,10,FALSE)=0,"",VLOOKUP($A126,'Annex 2 EHV charges'!$D:$O,10,FALSE)),"")</f>
        <v/>
      </c>
      <c r="G126" s="72" t="str">
        <f>IFERROR(IF(VLOOKUP($A126,'Annex 2 EHV charges'!$D:$O,11,FALSE)=0,"",VLOOKUP($A126,'Annex 2 EHV charges'!$D:$O,11,FALSE)),"")</f>
        <v/>
      </c>
      <c r="H126" s="72" t="str">
        <f>IFERROR(IF(VLOOKUP($A126,'Annex 2 EHV charges'!$D:$O,12,FALSE)=0,"",VLOOKUP($A126,'Annex 2 EHV charges'!$D:$O,12,FALSE)),"")</f>
        <v/>
      </c>
    </row>
    <row r="127" spans="1:8" x14ac:dyDescent="0.2">
      <c r="A127" s="66" t="str">
        <f t="array" ref="A127">IFERROR(INDEX('Annex 2 EHV charges'!$D$11:$D$11, MATCH(0, IF(ISBLANK('Annex 2 EHV charges'!$D$11:$D$11),1, COUNTIF(A$4:$A126, 'Annex 2 EHV charges'!$D$11:$D$11)), 0)),"")</f>
        <v/>
      </c>
      <c r="B127" s="65" t="str">
        <f>IF($A127="","",VLOOKUP($A127,'Annex 2 EHV charges'!$D:$O,2,0))</f>
        <v/>
      </c>
      <c r="C127" s="66" t="str">
        <f>IF($A127="","",VLOOKUP($A127,'Annex 2 EHV charges'!$D:$O,3,0))</f>
        <v/>
      </c>
      <c r="D127" s="65" t="str">
        <f>IF($A127="","",VLOOKUP($A127,'Annex 2 EHV charges'!$D:$O,4,0))</f>
        <v/>
      </c>
      <c r="E127" s="70" t="str">
        <f>IFERROR(IF(VLOOKUP($A127,'Annex 2 EHV charges'!$D:$O,9,FALSE)=0,"",VLOOKUP($A127,'Annex 2 EHV charges'!$D:$O,9,FALSE)),"")</f>
        <v/>
      </c>
      <c r="F127" s="71" t="str">
        <f>IFERROR(IF(VLOOKUP($A127,'Annex 2 EHV charges'!$D:$O,10,FALSE)=0,"",VLOOKUP($A127,'Annex 2 EHV charges'!$D:$O,10,FALSE)),"")</f>
        <v/>
      </c>
      <c r="G127" s="72" t="str">
        <f>IFERROR(IF(VLOOKUP($A127,'Annex 2 EHV charges'!$D:$O,11,FALSE)=0,"",VLOOKUP($A127,'Annex 2 EHV charges'!$D:$O,11,FALSE)),"")</f>
        <v/>
      </c>
      <c r="H127" s="72" t="str">
        <f>IFERROR(IF(VLOOKUP($A127,'Annex 2 EHV charges'!$D:$O,12,FALSE)=0,"",VLOOKUP($A127,'Annex 2 EHV charges'!$D:$O,12,FALSE)),"")</f>
        <v/>
      </c>
    </row>
    <row r="128" spans="1:8" x14ac:dyDescent="0.2">
      <c r="A128" s="66" t="str">
        <f t="array" ref="A128">IFERROR(INDEX('Annex 2 EHV charges'!$D$11:$D$11, MATCH(0, IF(ISBLANK('Annex 2 EHV charges'!$D$11:$D$11),1, COUNTIF(A$4:$A127, 'Annex 2 EHV charges'!$D$11:$D$11)), 0)),"")</f>
        <v/>
      </c>
      <c r="B128" s="65" t="str">
        <f>IF($A128="","",VLOOKUP($A128,'Annex 2 EHV charges'!$D:$O,2,0))</f>
        <v/>
      </c>
      <c r="C128" s="66" t="str">
        <f>IF($A128="","",VLOOKUP($A128,'Annex 2 EHV charges'!$D:$O,3,0))</f>
        <v/>
      </c>
      <c r="D128" s="65" t="str">
        <f>IF($A128="","",VLOOKUP($A128,'Annex 2 EHV charges'!$D:$O,4,0))</f>
        <v/>
      </c>
      <c r="E128" s="70" t="str">
        <f>IFERROR(IF(VLOOKUP($A128,'Annex 2 EHV charges'!$D:$O,9,FALSE)=0,"",VLOOKUP($A128,'Annex 2 EHV charges'!$D:$O,9,FALSE)),"")</f>
        <v/>
      </c>
      <c r="F128" s="71" t="str">
        <f>IFERROR(IF(VLOOKUP($A128,'Annex 2 EHV charges'!$D:$O,10,FALSE)=0,"",VLOOKUP($A128,'Annex 2 EHV charges'!$D:$O,10,FALSE)),"")</f>
        <v/>
      </c>
      <c r="G128" s="72" t="str">
        <f>IFERROR(IF(VLOOKUP($A128,'Annex 2 EHV charges'!$D:$O,11,FALSE)=0,"",VLOOKUP($A128,'Annex 2 EHV charges'!$D:$O,11,FALSE)),"")</f>
        <v/>
      </c>
      <c r="H128" s="72" t="str">
        <f>IFERROR(IF(VLOOKUP($A128,'Annex 2 EHV charges'!$D:$O,12,FALSE)=0,"",VLOOKUP($A128,'Annex 2 EHV charges'!$D:$O,12,FALSE)),"")</f>
        <v/>
      </c>
    </row>
    <row r="129" spans="1:8" x14ac:dyDescent="0.2">
      <c r="A129" s="66" t="str">
        <f t="array" ref="A129">IFERROR(INDEX('Annex 2 EHV charges'!$D$11:$D$11, MATCH(0, IF(ISBLANK('Annex 2 EHV charges'!$D$11:$D$11),1, COUNTIF(A$4:$A128, 'Annex 2 EHV charges'!$D$11:$D$11)), 0)),"")</f>
        <v/>
      </c>
      <c r="B129" s="65" t="str">
        <f>IF($A129="","",VLOOKUP($A129,'Annex 2 EHV charges'!$D:$O,2,0))</f>
        <v/>
      </c>
      <c r="C129" s="66" t="str">
        <f>IF($A129="","",VLOOKUP($A129,'Annex 2 EHV charges'!$D:$O,3,0))</f>
        <v/>
      </c>
      <c r="D129" s="65" t="str">
        <f>IF($A129="","",VLOOKUP($A129,'Annex 2 EHV charges'!$D:$O,4,0))</f>
        <v/>
      </c>
      <c r="E129" s="70" t="str">
        <f>IFERROR(IF(VLOOKUP($A129,'Annex 2 EHV charges'!$D:$O,9,FALSE)=0,"",VLOOKUP($A129,'Annex 2 EHV charges'!$D:$O,9,FALSE)),"")</f>
        <v/>
      </c>
      <c r="F129" s="71" t="str">
        <f>IFERROR(IF(VLOOKUP($A129,'Annex 2 EHV charges'!$D:$O,10,FALSE)=0,"",VLOOKUP($A129,'Annex 2 EHV charges'!$D:$O,10,FALSE)),"")</f>
        <v/>
      </c>
      <c r="G129" s="72" t="str">
        <f>IFERROR(IF(VLOOKUP($A129,'Annex 2 EHV charges'!$D:$O,11,FALSE)=0,"",VLOOKUP($A129,'Annex 2 EHV charges'!$D:$O,11,FALSE)),"")</f>
        <v/>
      </c>
      <c r="H129" s="72" t="str">
        <f>IFERROR(IF(VLOOKUP($A129,'Annex 2 EHV charges'!$D:$O,12,FALSE)=0,"",VLOOKUP($A129,'Annex 2 EHV charges'!$D:$O,12,FALSE)),"")</f>
        <v/>
      </c>
    </row>
    <row r="130" spans="1:8" x14ac:dyDescent="0.2">
      <c r="A130" s="66" t="str">
        <f t="array" ref="A130">IFERROR(INDEX('Annex 2 EHV charges'!$D$11:$D$11, MATCH(0, IF(ISBLANK('Annex 2 EHV charges'!$D$11:$D$11),1, COUNTIF(A$4:$A129, 'Annex 2 EHV charges'!$D$11:$D$11)), 0)),"")</f>
        <v/>
      </c>
      <c r="B130" s="65" t="str">
        <f>IF($A130="","",VLOOKUP($A130,'Annex 2 EHV charges'!$D:$O,2,0))</f>
        <v/>
      </c>
      <c r="C130" s="66" t="str">
        <f>IF($A130="","",VLOOKUP($A130,'Annex 2 EHV charges'!$D:$O,3,0))</f>
        <v/>
      </c>
      <c r="D130" s="65" t="str">
        <f>IF($A130="","",VLOOKUP($A130,'Annex 2 EHV charges'!$D:$O,4,0))</f>
        <v/>
      </c>
      <c r="E130" s="70" t="str">
        <f>IFERROR(IF(VLOOKUP($A130,'Annex 2 EHV charges'!$D:$O,9,FALSE)=0,"",VLOOKUP($A130,'Annex 2 EHV charges'!$D:$O,9,FALSE)),"")</f>
        <v/>
      </c>
      <c r="F130" s="71" t="str">
        <f>IFERROR(IF(VLOOKUP($A130,'Annex 2 EHV charges'!$D:$O,10,FALSE)=0,"",VLOOKUP($A130,'Annex 2 EHV charges'!$D:$O,10,FALSE)),"")</f>
        <v/>
      </c>
      <c r="G130" s="72" t="str">
        <f>IFERROR(IF(VLOOKUP($A130,'Annex 2 EHV charges'!$D:$O,11,FALSE)=0,"",VLOOKUP($A130,'Annex 2 EHV charges'!$D:$O,11,FALSE)),"")</f>
        <v/>
      </c>
      <c r="H130" s="72" t="str">
        <f>IFERROR(IF(VLOOKUP($A130,'Annex 2 EHV charges'!$D:$O,12,FALSE)=0,"",VLOOKUP($A130,'Annex 2 EHV charges'!$D:$O,12,FALSE)),"")</f>
        <v/>
      </c>
    </row>
    <row r="131" spans="1:8" x14ac:dyDescent="0.2">
      <c r="A131" s="66" t="str">
        <f t="array" ref="A131">IFERROR(INDEX('Annex 2 EHV charges'!$D$11:$D$11, MATCH(0, IF(ISBLANK('Annex 2 EHV charges'!$D$11:$D$11),1, COUNTIF(A$4:$A130, 'Annex 2 EHV charges'!$D$11:$D$11)), 0)),"")</f>
        <v/>
      </c>
      <c r="B131" s="65" t="str">
        <f>IF($A131="","",VLOOKUP($A131,'Annex 2 EHV charges'!$D:$O,2,0))</f>
        <v/>
      </c>
      <c r="C131" s="66" t="str">
        <f>IF($A131="","",VLOOKUP($A131,'Annex 2 EHV charges'!$D:$O,3,0))</f>
        <v/>
      </c>
      <c r="D131" s="65" t="str">
        <f>IF($A131="","",VLOOKUP($A131,'Annex 2 EHV charges'!$D:$O,4,0))</f>
        <v/>
      </c>
      <c r="E131" s="70" t="str">
        <f>IFERROR(IF(VLOOKUP($A131,'Annex 2 EHV charges'!$D:$O,9,FALSE)=0,"",VLOOKUP($A131,'Annex 2 EHV charges'!$D:$O,9,FALSE)),"")</f>
        <v/>
      </c>
      <c r="F131" s="71" t="str">
        <f>IFERROR(IF(VLOOKUP($A131,'Annex 2 EHV charges'!$D:$O,10,FALSE)=0,"",VLOOKUP($A131,'Annex 2 EHV charges'!$D:$O,10,FALSE)),"")</f>
        <v/>
      </c>
      <c r="G131" s="72" t="str">
        <f>IFERROR(IF(VLOOKUP($A131,'Annex 2 EHV charges'!$D:$O,11,FALSE)=0,"",VLOOKUP($A131,'Annex 2 EHV charges'!$D:$O,11,FALSE)),"")</f>
        <v/>
      </c>
      <c r="H131" s="72" t="str">
        <f>IFERROR(IF(VLOOKUP($A131,'Annex 2 EHV charges'!$D:$O,12,FALSE)=0,"",VLOOKUP($A131,'Annex 2 EHV charges'!$D:$O,12,FALSE)),"")</f>
        <v/>
      </c>
    </row>
    <row r="132" spans="1:8" x14ac:dyDescent="0.2">
      <c r="A132" s="66" t="str">
        <f t="array" ref="A132">IFERROR(INDEX('Annex 2 EHV charges'!$D$11:$D$11, MATCH(0, IF(ISBLANK('Annex 2 EHV charges'!$D$11:$D$11),1, COUNTIF(A$4:$A131, 'Annex 2 EHV charges'!$D$11:$D$11)), 0)),"")</f>
        <v/>
      </c>
      <c r="B132" s="65" t="str">
        <f>IF($A132="","",VLOOKUP($A132,'Annex 2 EHV charges'!$D:$O,2,0))</f>
        <v/>
      </c>
      <c r="C132" s="66" t="str">
        <f>IF($A132="","",VLOOKUP($A132,'Annex 2 EHV charges'!$D:$O,3,0))</f>
        <v/>
      </c>
      <c r="D132" s="65" t="str">
        <f>IF($A132="","",VLOOKUP($A132,'Annex 2 EHV charges'!$D:$O,4,0))</f>
        <v/>
      </c>
      <c r="E132" s="70" t="str">
        <f>IFERROR(IF(VLOOKUP($A132,'Annex 2 EHV charges'!$D:$O,9,FALSE)=0,"",VLOOKUP($A132,'Annex 2 EHV charges'!$D:$O,9,FALSE)),"")</f>
        <v/>
      </c>
      <c r="F132" s="71" t="str">
        <f>IFERROR(IF(VLOOKUP($A132,'Annex 2 EHV charges'!$D:$O,10,FALSE)=0,"",VLOOKUP($A132,'Annex 2 EHV charges'!$D:$O,10,FALSE)),"")</f>
        <v/>
      </c>
      <c r="G132" s="72" t="str">
        <f>IFERROR(IF(VLOOKUP($A132,'Annex 2 EHV charges'!$D:$O,11,FALSE)=0,"",VLOOKUP($A132,'Annex 2 EHV charges'!$D:$O,11,FALSE)),"")</f>
        <v/>
      </c>
      <c r="H132" s="72" t="str">
        <f>IFERROR(IF(VLOOKUP($A132,'Annex 2 EHV charges'!$D:$O,12,FALSE)=0,"",VLOOKUP($A132,'Annex 2 EHV charges'!$D:$O,12,FALSE)),"")</f>
        <v/>
      </c>
    </row>
    <row r="133" spans="1:8" x14ac:dyDescent="0.2">
      <c r="A133" s="66" t="str">
        <f t="array" ref="A133">IFERROR(INDEX('Annex 2 EHV charges'!$D$11:$D$11, MATCH(0, IF(ISBLANK('Annex 2 EHV charges'!$D$11:$D$11),1, COUNTIF(A$4:$A132, 'Annex 2 EHV charges'!$D$11:$D$11)), 0)),"")</f>
        <v/>
      </c>
      <c r="B133" s="65" t="str">
        <f>IF($A133="","",VLOOKUP($A133,'Annex 2 EHV charges'!$D:$O,2,0))</f>
        <v/>
      </c>
      <c r="C133" s="66" t="str">
        <f>IF($A133="","",VLOOKUP($A133,'Annex 2 EHV charges'!$D:$O,3,0))</f>
        <v/>
      </c>
      <c r="D133" s="65" t="str">
        <f>IF($A133="","",VLOOKUP($A133,'Annex 2 EHV charges'!$D:$O,4,0))</f>
        <v/>
      </c>
      <c r="E133" s="70" t="str">
        <f>IFERROR(IF(VLOOKUP($A133,'Annex 2 EHV charges'!$D:$O,9,FALSE)=0,"",VLOOKUP($A133,'Annex 2 EHV charges'!$D:$O,9,FALSE)),"")</f>
        <v/>
      </c>
      <c r="F133" s="71" t="str">
        <f>IFERROR(IF(VLOOKUP($A133,'Annex 2 EHV charges'!$D:$O,10,FALSE)=0,"",VLOOKUP($A133,'Annex 2 EHV charges'!$D:$O,10,FALSE)),"")</f>
        <v/>
      </c>
      <c r="G133" s="72" t="str">
        <f>IFERROR(IF(VLOOKUP($A133,'Annex 2 EHV charges'!$D:$O,11,FALSE)=0,"",VLOOKUP($A133,'Annex 2 EHV charges'!$D:$O,11,FALSE)),"")</f>
        <v/>
      </c>
      <c r="H133" s="72" t="str">
        <f>IFERROR(IF(VLOOKUP($A133,'Annex 2 EHV charges'!$D:$O,12,FALSE)=0,"",VLOOKUP($A133,'Annex 2 EHV charges'!$D:$O,12,FALSE)),"")</f>
        <v/>
      </c>
    </row>
    <row r="134" spans="1:8" x14ac:dyDescent="0.2">
      <c r="A134" s="66" t="str">
        <f t="array" ref="A134">IFERROR(INDEX('Annex 2 EHV charges'!$D$11:$D$11, MATCH(0, IF(ISBLANK('Annex 2 EHV charges'!$D$11:$D$11),1, COUNTIF(A$4:$A133, 'Annex 2 EHV charges'!$D$11:$D$11)), 0)),"")</f>
        <v/>
      </c>
      <c r="B134" s="65" t="str">
        <f>IF($A134="","",VLOOKUP($A134,'Annex 2 EHV charges'!$D:$O,2,0))</f>
        <v/>
      </c>
      <c r="C134" s="66" t="str">
        <f>IF($A134="","",VLOOKUP($A134,'Annex 2 EHV charges'!$D:$O,3,0))</f>
        <v/>
      </c>
      <c r="D134" s="65" t="str">
        <f>IF($A134="","",VLOOKUP($A134,'Annex 2 EHV charges'!$D:$O,4,0))</f>
        <v/>
      </c>
      <c r="E134" s="70" t="str">
        <f>IFERROR(IF(VLOOKUP($A134,'Annex 2 EHV charges'!$D:$O,9,FALSE)=0,"",VLOOKUP($A134,'Annex 2 EHV charges'!$D:$O,9,FALSE)),"")</f>
        <v/>
      </c>
      <c r="F134" s="71" t="str">
        <f>IFERROR(IF(VLOOKUP($A134,'Annex 2 EHV charges'!$D:$O,10,FALSE)=0,"",VLOOKUP($A134,'Annex 2 EHV charges'!$D:$O,10,FALSE)),"")</f>
        <v/>
      </c>
      <c r="G134" s="72" t="str">
        <f>IFERROR(IF(VLOOKUP($A134,'Annex 2 EHV charges'!$D:$O,11,FALSE)=0,"",VLOOKUP($A134,'Annex 2 EHV charges'!$D:$O,11,FALSE)),"")</f>
        <v/>
      </c>
      <c r="H134" s="72" t="str">
        <f>IFERROR(IF(VLOOKUP($A134,'Annex 2 EHV charges'!$D:$O,12,FALSE)=0,"",VLOOKUP($A134,'Annex 2 EHV charges'!$D:$O,12,FALSE)),"")</f>
        <v/>
      </c>
    </row>
    <row r="135" spans="1:8" x14ac:dyDescent="0.2">
      <c r="A135" s="66" t="str">
        <f t="array" ref="A135">IFERROR(INDEX('Annex 2 EHV charges'!$D$11:$D$11, MATCH(0, IF(ISBLANK('Annex 2 EHV charges'!$D$11:$D$11),1, COUNTIF(A$4:$A134, 'Annex 2 EHV charges'!$D$11:$D$11)), 0)),"")</f>
        <v/>
      </c>
      <c r="B135" s="65" t="str">
        <f>IF($A135="","",VLOOKUP($A135,'Annex 2 EHV charges'!$D:$O,2,0))</f>
        <v/>
      </c>
      <c r="C135" s="66" t="str">
        <f>IF($A135="","",VLOOKUP($A135,'Annex 2 EHV charges'!$D:$O,3,0))</f>
        <v/>
      </c>
      <c r="D135" s="65" t="str">
        <f>IF($A135="","",VLOOKUP($A135,'Annex 2 EHV charges'!$D:$O,4,0))</f>
        <v/>
      </c>
      <c r="E135" s="70" t="str">
        <f>IFERROR(IF(VLOOKUP($A135,'Annex 2 EHV charges'!$D:$O,9,FALSE)=0,"",VLOOKUP($A135,'Annex 2 EHV charges'!$D:$O,9,FALSE)),"")</f>
        <v/>
      </c>
      <c r="F135" s="71" t="str">
        <f>IFERROR(IF(VLOOKUP($A135,'Annex 2 EHV charges'!$D:$O,10,FALSE)=0,"",VLOOKUP($A135,'Annex 2 EHV charges'!$D:$O,10,FALSE)),"")</f>
        <v/>
      </c>
      <c r="G135" s="72" t="str">
        <f>IFERROR(IF(VLOOKUP($A135,'Annex 2 EHV charges'!$D:$O,11,FALSE)=0,"",VLOOKUP($A135,'Annex 2 EHV charges'!$D:$O,11,FALSE)),"")</f>
        <v/>
      </c>
      <c r="H135" s="72" t="str">
        <f>IFERROR(IF(VLOOKUP($A135,'Annex 2 EHV charges'!$D:$O,12,FALSE)=0,"",VLOOKUP($A135,'Annex 2 EHV charges'!$D:$O,12,FALSE)),"")</f>
        <v/>
      </c>
    </row>
    <row r="136" spans="1:8" x14ac:dyDescent="0.2">
      <c r="A136" s="66" t="str">
        <f t="array" ref="A136">IFERROR(INDEX('Annex 2 EHV charges'!$D$11:$D$11, MATCH(0, IF(ISBLANK('Annex 2 EHV charges'!$D$11:$D$11),1, COUNTIF(A$4:$A135, 'Annex 2 EHV charges'!$D$11:$D$11)), 0)),"")</f>
        <v/>
      </c>
      <c r="B136" s="65" t="str">
        <f>IF($A136="","",VLOOKUP($A136,'Annex 2 EHV charges'!$D:$O,2,0))</f>
        <v/>
      </c>
      <c r="C136" s="66" t="str">
        <f>IF($A136="","",VLOOKUP($A136,'Annex 2 EHV charges'!$D:$O,3,0))</f>
        <v/>
      </c>
      <c r="D136" s="65" t="str">
        <f>IF($A136="","",VLOOKUP($A136,'Annex 2 EHV charges'!$D:$O,4,0))</f>
        <v/>
      </c>
      <c r="E136" s="70" t="str">
        <f>IFERROR(IF(VLOOKUP($A136,'Annex 2 EHV charges'!$D:$O,9,FALSE)=0,"",VLOOKUP($A136,'Annex 2 EHV charges'!$D:$O,9,FALSE)),"")</f>
        <v/>
      </c>
      <c r="F136" s="71" t="str">
        <f>IFERROR(IF(VLOOKUP($A136,'Annex 2 EHV charges'!$D:$O,10,FALSE)=0,"",VLOOKUP($A136,'Annex 2 EHV charges'!$D:$O,10,FALSE)),"")</f>
        <v/>
      </c>
      <c r="G136" s="72" t="str">
        <f>IFERROR(IF(VLOOKUP($A136,'Annex 2 EHV charges'!$D:$O,11,FALSE)=0,"",VLOOKUP($A136,'Annex 2 EHV charges'!$D:$O,11,FALSE)),"")</f>
        <v/>
      </c>
      <c r="H136" s="72" t="str">
        <f>IFERROR(IF(VLOOKUP($A136,'Annex 2 EHV charges'!$D:$O,12,FALSE)=0,"",VLOOKUP($A136,'Annex 2 EHV charges'!$D:$O,12,FALSE)),"")</f>
        <v/>
      </c>
    </row>
    <row r="137" spans="1:8" x14ac:dyDescent="0.2">
      <c r="A137" s="66" t="str">
        <f t="array" ref="A137">IFERROR(INDEX('Annex 2 EHV charges'!$D$11:$D$11, MATCH(0, IF(ISBLANK('Annex 2 EHV charges'!$D$11:$D$11),1, COUNTIF(A$4:$A136, 'Annex 2 EHV charges'!$D$11:$D$11)), 0)),"")</f>
        <v/>
      </c>
      <c r="B137" s="65" t="str">
        <f>IF($A137="","",VLOOKUP($A137,'Annex 2 EHV charges'!$D:$O,2,0))</f>
        <v/>
      </c>
      <c r="C137" s="66" t="str">
        <f>IF($A137="","",VLOOKUP($A137,'Annex 2 EHV charges'!$D:$O,3,0))</f>
        <v/>
      </c>
      <c r="D137" s="65" t="str">
        <f>IF($A137="","",VLOOKUP($A137,'Annex 2 EHV charges'!$D:$O,4,0))</f>
        <v/>
      </c>
      <c r="E137" s="70" t="str">
        <f>IFERROR(IF(VLOOKUP($A137,'Annex 2 EHV charges'!$D:$O,9,FALSE)=0,"",VLOOKUP($A137,'Annex 2 EHV charges'!$D:$O,9,FALSE)),"")</f>
        <v/>
      </c>
      <c r="F137" s="71" t="str">
        <f>IFERROR(IF(VLOOKUP($A137,'Annex 2 EHV charges'!$D:$O,10,FALSE)=0,"",VLOOKUP($A137,'Annex 2 EHV charges'!$D:$O,10,FALSE)),"")</f>
        <v/>
      </c>
      <c r="G137" s="72" t="str">
        <f>IFERROR(IF(VLOOKUP($A137,'Annex 2 EHV charges'!$D:$O,11,FALSE)=0,"",VLOOKUP($A137,'Annex 2 EHV charges'!$D:$O,11,FALSE)),"")</f>
        <v/>
      </c>
      <c r="H137" s="72" t="str">
        <f>IFERROR(IF(VLOOKUP($A137,'Annex 2 EHV charges'!$D:$O,12,FALSE)=0,"",VLOOKUP($A137,'Annex 2 EHV charges'!$D:$O,12,FALSE)),"")</f>
        <v/>
      </c>
    </row>
    <row r="138" spans="1:8" x14ac:dyDescent="0.2">
      <c r="A138" s="66" t="str">
        <f t="array" ref="A138">IFERROR(INDEX('Annex 2 EHV charges'!$D$11:$D$11, MATCH(0, IF(ISBLANK('Annex 2 EHV charges'!$D$11:$D$11),1, COUNTIF(A$4:$A137, 'Annex 2 EHV charges'!$D$11:$D$11)), 0)),"")</f>
        <v/>
      </c>
      <c r="B138" s="65" t="str">
        <f>IF($A138="","",VLOOKUP($A138,'Annex 2 EHV charges'!$D:$O,2,0))</f>
        <v/>
      </c>
      <c r="C138" s="66" t="str">
        <f>IF($A138="","",VLOOKUP($A138,'Annex 2 EHV charges'!$D:$O,3,0))</f>
        <v/>
      </c>
      <c r="D138" s="65" t="str">
        <f>IF($A138="","",VLOOKUP($A138,'Annex 2 EHV charges'!$D:$O,4,0))</f>
        <v/>
      </c>
      <c r="E138" s="70" t="str">
        <f>IFERROR(IF(VLOOKUP($A138,'Annex 2 EHV charges'!$D:$O,9,FALSE)=0,"",VLOOKUP($A138,'Annex 2 EHV charges'!$D:$O,9,FALSE)),"")</f>
        <v/>
      </c>
      <c r="F138" s="71" t="str">
        <f>IFERROR(IF(VLOOKUP($A138,'Annex 2 EHV charges'!$D:$O,10,FALSE)=0,"",VLOOKUP($A138,'Annex 2 EHV charges'!$D:$O,10,FALSE)),"")</f>
        <v/>
      </c>
      <c r="G138" s="72" t="str">
        <f>IFERROR(IF(VLOOKUP($A138,'Annex 2 EHV charges'!$D:$O,11,FALSE)=0,"",VLOOKUP($A138,'Annex 2 EHV charges'!$D:$O,11,FALSE)),"")</f>
        <v/>
      </c>
      <c r="H138" s="72" t="str">
        <f>IFERROR(IF(VLOOKUP($A138,'Annex 2 EHV charges'!$D:$O,12,FALSE)=0,"",VLOOKUP($A138,'Annex 2 EHV charges'!$D:$O,12,FALSE)),"")</f>
        <v/>
      </c>
    </row>
    <row r="139" spans="1:8" x14ac:dyDescent="0.2">
      <c r="A139" s="66" t="str">
        <f t="array" ref="A139">IFERROR(INDEX('Annex 2 EHV charges'!$D$11:$D$11, MATCH(0, IF(ISBLANK('Annex 2 EHV charges'!$D$11:$D$11),1, COUNTIF(A$4:$A138, 'Annex 2 EHV charges'!$D$11:$D$11)), 0)),"")</f>
        <v/>
      </c>
      <c r="B139" s="65" t="str">
        <f>IF($A139="","",VLOOKUP($A139,'Annex 2 EHV charges'!$D:$O,2,0))</f>
        <v/>
      </c>
      <c r="C139" s="66" t="str">
        <f>IF($A139="","",VLOOKUP($A139,'Annex 2 EHV charges'!$D:$O,3,0))</f>
        <v/>
      </c>
      <c r="D139" s="65" t="str">
        <f>IF($A139="","",VLOOKUP($A139,'Annex 2 EHV charges'!$D:$O,4,0))</f>
        <v/>
      </c>
      <c r="E139" s="70" t="str">
        <f>IFERROR(IF(VLOOKUP($A139,'Annex 2 EHV charges'!$D:$O,9,FALSE)=0,"",VLOOKUP($A139,'Annex 2 EHV charges'!$D:$O,9,FALSE)),"")</f>
        <v/>
      </c>
      <c r="F139" s="71" t="str">
        <f>IFERROR(IF(VLOOKUP($A139,'Annex 2 EHV charges'!$D:$O,10,FALSE)=0,"",VLOOKUP($A139,'Annex 2 EHV charges'!$D:$O,10,FALSE)),"")</f>
        <v/>
      </c>
      <c r="G139" s="72" t="str">
        <f>IFERROR(IF(VLOOKUP($A139,'Annex 2 EHV charges'!$D:$O,11,FALSE)=0,"",VLOOKUP($A139,'Annex 2 EHV charges'!$D:$O,11,FALSE)),"")</f>
        <v/>
      </c>
      <c r="H139" s="72" t="str">
        <f>IFERROR(IF(VLOOKUP($A139,'Annex 2 EHV charges'!$D:$O,12,FALSE)=0,"",VLOOKUP($A139,'Annex 2 EHV charges'!$D:$O,12,FALSE)),"")</f>
        <v/>
      </c>
    </row>
    <row r="140" spans="1:8" x14ac:dyDescent="0.2">
      <c r="A140" s="66" t="str">
        <f t="array" ref="A140">IFERROR(INDEX('Annex 2 EHV charges'!$D$11:$D$11, MATCH(0, IF(ISBLANK('Annex 2 EHV charges'!$D$11:$D$11),1, COUNTIF(A$4:$A139, 'Annex 2 EHV charges'!$D$11:$D$11)), 0)),"")</f>
        <v/>
      </c>
      <c r="B140" s="65" t="str">
        <f>IF($A140="","",VLOOKUP($A140,'Annex 2 EHV charges'!$D:$O,2,0))</f>
        <v/>
      </c>
      <c r="C140" s="66" t="str">
        <f>IF($A140="","",VLOOKUP($A140,'Annex 2 EHV charges'!$D:$O,3,0))</f>
        <v/>
      </c>
      <c r="D140" s="65" t="str">
        <f>IF($A140="","",VLOOKUP($A140,'Annex 2 EHV charges'!$D:$O,4,0))</f>
        <v/>
      </c>
      <c r="E140" s="70" t="str">
        <f>IFERROR(IF(VLOOKUP($A140,'Annex 2 EHV charges'!$D:$O,9,FALSE)=0,"",VLOOKUP($A140,'Annex 2 EHV charges'!$D:$O,9,FALSE)),"")</f>
        <v/>
      </c>
      <c r="F140" s="71" t="str">
        <f>IFERROR(IF(VLOOKUP($A140,'Annex 2 EHV charges'!$D:$O,10,FALSE)=0,"",VLOOKUP($A140,'Annex 2 EHV charges'!$D:$O,10,FALSE)),"")</f>
        <v/>
      </c>
      <c r="G140" s="72" t="str">
        <f>IFERROR(IF(VLOOKUP($A140,'Annex 2 EHV charges'!$D:$O,11,FALSE)=0,"",VLOOKUP($A140,'Annex 2 EHV charges'!$D:$O,11,FALSE)),"")</f>
        <v/>
      </c>
      <c r="H140" s="72" t="str">
        <f>IFERROR(IF(VLOOKUP($A140,'Annex 2 EHV charges'!$D:$O,12,FALSE)=0,"",VLOOKUP($A140,'Annex 2 EHV charges'!$D:$O,12,FALSE)),"")</f>
        <v/>
      </c>
    </row>
    <row r="141" spans="1:8" x14ac:dyDescent="0.2">
      <c r="A141" s="66" t="str">
        <f t="array" ref="A141">IFERROR(INDEX('Annex 2 EHV charges'!$D$11:$D$11, MATCH(0, IF(ISBLANK('Annex 2 EHV charges'!$D$11:$D$11),1, COUNTIF(A$4:$A140, 'Annex 2 EHV charges'!$D$11:$D$11)), 0)),"")</f>
        <v/>
      </c>
      <c r="B141" s="65" t="str">
        <f>IF($A141="","",VLOOKUP($A141,'Annex 2 EHV charges'!$D:$O,2,0))</f>
        <v/>
      </c>
      <c r="C141" s="66" t="str">
        <f>IF($A141="","",VLOOKUP($A141,'Annex 2 EHV charges'!$D:$O,3,0))</f>
        <v/>
      </c>
      <c r="D141" s="65" t="str">
        <f>IF($A141="","",VLOOKUP($A141,'Annex 2 EHV charges'!$D:$O,4,0))</f>
        <v/>
      </c>
      <c r="E141" s="70" t="str">
        <f>IFERROR(IF(VLOOKUP($A141,'Annex 2 EHV charges'!$D:$O,9,FALSE)=0,"",VLOOKUP($A141,'Annex 2 EHV charges'!$D:$O,9,FALSE)),"")</f>
        <v/>
      </c>
      <c r="F141" s="71" t="str">
        <f>IFERROR(IF(VLOOKUP($A141,'Annex 2 EHV charges'!$D:$O,10,FALSE)=0,"",VLOOKUP($A141,'Annex 2 EHV charges'!$D:$O,10,FALSE)),"")</f>
        <v/>
      </c>
      <c r="G141" s="72" t="str">
        <f>IFERROR(IF(VLOOKUP($A141,'Annex 2 EHV charges'!$D:$O,11,FALSE)=0,"",VLOOKUP($A141,'Annex 2 EHV charges'!$D:$O,11,FALSE)),"")</f>
        <v/>
      </c>
      <c r="H141" s="72" t="str">
        <f>IFERROR(IF(VLOOKUP($A141,'Annex 2 EHV charges'!$D:$O,12,FALSE)=0,"",VLOOKUP($A141,'Annex 2 EHV charges'!$D:$O,12,FALSE)),"")</f>
        <v/>
      </c>
    </row>
    <row r="142" spans="1:8" x14ac:dyDescent="0.2">
      <c r="A142" s="66" t="str">
        <f t="array" ref="A142">IFERROR(INDEX('Annex 2 EHV charges'!$D$11:$D$11, MATCH(0, IF(ISBLANK('Annex 2 EHV charges'!$D$11:$D$11),1, COUNTIF(A$4:$A141, 'Annex 2 EHV charges'!$D$11:$D$11)), 0)),"")</f>
        <v/>
      </c>
      <c r="B142" s="65" t="str">
        <f>IF($A142="","",VLOOKUP($A142,'Annex 2 EHV charges'!$D:$O,2,0))</f>
        <v/>
      </c>
      <c r="C142" s="66" t="str">
        <f>IF($A142="","",VLOOKUP($A142,'Annex 2 EHV charges'!$D:$O,3,0))</f>
        <v/>
      </c>
      <c r="D142" s="65" t="str">
        <f>IF($A142="","",VLOOKUP($A142,'Annex 2 EHV charges'!$D:$O,4,0))</f>
        <v/>
      </c>
      <c r="E142" s="70" t="str">
        <f>IFERROR(IF(VLOOKUP($A142,'Annex 2 EHV charges'!$D:$O,9,FALSE)=0,"",VLOOKUP($A142,'Annex 2 EHV charges'!$D:$O,9,FALSE)),"")</f>
        <v/>
      </c>
      <c r="F142" s="71" t="str">
        <f>IFERROR(IF(VLOOKUP($A142,'Annex 2 EHV charges'!$D:$O,10,FALSE)=0,"",VLOOKUP($A142,'Annex 2 EHV charges'!$D:$O,10,FALSE)),"")</f>
        <v/>
      </c>
      <c r="G142" s="72" t="str">
        <f>IFERROR(IF(VLOOKUP($A142,'Annex 2 EHV charges'!$D:$O,11,FALSE)=0,"",VLOOKUP($A142,'Annex 2 EHV charges'!$D:$O,11,FALSE)),"")</f>
        <v/>
      </c>
      <c r="H142" s="72" t="str">
        <f>IFERROR(IF(VLOOKUP($A142,'Annex 2 EHV charges'!$D:$O,12,FALSE)=0,"",VLOOKUP($A142,'Annex 2 EHV charges'!$D:$O,12,FALSE)),"")</f>
        <v/>
      </c>
    </row>
    <row r="143" spans="1:8" x14ac:dyDescent="0.2">
      <c r="A143" s="66" t="str">
        <f t="array" ref="A143">IFERROR(INDEX('Annex 2 EHV charges'!$D$11:$D$11, MATCH(0, IF(ISBLANK('Annex 2 EHV charges'!$D$11:$D$11),1, COUNTIF(A$4:$A142, 'Annex 2 EHV charges'!$D$11:$D$11)), 0)),"")</f>
        <v/>
      </c>
      <c r="B143" s="65" t="str">
        <f>IF($A143="","",VLOOKUP($A143,'Annex 2 EHV charges'!$D:$O,2,0))</f>
        <v/>
      </c>
      <c r="C143" s="66" t="str">
        <f>IF($A143="","",VLOOKUP($A143,'Annex 2 EHV charges'!$D:$O,3,0))</f>
        <v/>
      </c>
      <c r="D143" s="65" t="str">
        <f>IF($A143="","",VLOOKUP($A143,'Annex 2 EHV charges'!$D:$O,4,0))</f>
        <v/>
      </c>
      <c r="E143" s="70" t="str">
        <f>IFERROR(IF(VLOOKUP($A143,'Annex 2 EHV charges'!$D:$O,9,FALSE)=0,"",VLOOKUP($A143,'Annex 2 EHV charges'!$D:$O,9,FALSE)),"")</f>
        <v/>
      </c>
      <c r="F143" s="71" t="str">
        <f>IFERROR(IF(VLOOKUP($A143,'Annex 2 EHV charges'!$D:$O,10,FALSE)=0,"",VLOOKUP($A143,'Annex 2 EHV charges'!$D:$O,10,FALSE)),"")</f>
        <v/>
      </c>
      <c r="G143" s="72" t="str">
        <f>IFERROR(IF(VLOOKUP($A143,'Annex 2 EHV charges'!$D:$O,11,FALSE)=0,"",VLOOKUP($A143,'Annex 2 EHV charges'!$D:$O,11,FALSE)),"")</f>
        <v/>
      </c>
      <c r="H143" s="72" t="str">
        <f>IFERROR(IF(VLOOKUP($A143,'Annex 2 EHV charges'!$D:$O,12,FALSE)=0,"",VLOOKUP($A143,'Annex 2 EHV charges'!$D:$O,12,FALSE)),"")</f>
        <v/>
      </c>
    </row>
    <row r="144" spans="1:8" x14ac:dyDescent="0.2">
      <c r="A144" s="66" t="str">
        <f t="array" ref="A144">IFERROR(INDEX('Annex 2 EHV charges'!$D$11:$D$11, MATCH(0, IF(ISBLANK('Annex 2 EHV charges'!$D$11:$D$11),1, COUNTIF(A$4:$A143, 'Annex 2 EHV charges'!$D$11:$D$11)), 0)),"")</f>
        <v/>
      </c>
      <c r="B144" s="65" t="str">
        <f>IF($A144="","",VLOOKUP($A144,'Annex 2 EHV charges'!$D:$O,2,0))</f>
        <v/>
      </c>
      <c r="C144" s="66" t="str">
        <f>IF($A144="","",VLOOKUP($A144,'Annex 2 EHV charges'!$D:$O,3,0))</f>
        <v/>
      </c>
      <c r="D144" s="65" t="str">
        <f>IF($A144="","",VLOOKUP($A144,'Annex 2 EHV charges'!$D:$O,4,0))</f>
        <v/>
      </c>
      <c r="E144" s="70" t="str">
        <f>IFERROR(IF(VLOOKUP($A144,'Annex 2 EHV charges'!$D:$O,9,FALSE)=0,"",VLOOKUP($A144,'Annex 2 EHV charges'!$D:$O,9,FALSE)),"")</f>
        <v/>
      </c>
      <c r="F144" s="71" t="str">
        <f>IFERROR(IF(VLOOKUP($A144,'Annex 2 EHV charges'!$D:$O,10,FALSE)=0,"",VLOOKUP($A144,'Annex 2 EHV charges'!$D:$O,10,FALSE)),"")</f>
        <v/>
      </c>
      <c r="G144" s="72" t="str">
        <f>IFERROR(IF(VLOOKUP($A144,'Annex 2 EHV charges'!$D:$O,11,FALSE)=0,"",VLOOKUP($A144,'Annex 2 EHV charges'!$D:$O,11,FALSE)),"")</f>
        <v/>
      </c>
      <c r="H144" s="72" t="str">
        <f>IFERROR(IF(VLOOKUP($A144,'Annex 2 EHV charges'!$D:$O,12,FALSE)=0,"",VLOOKUP($A144,'Annex 2 EHV charges'!$D:$O,12,FALSE)),"")</f>
        <v/>
      </c>
    </row>
    <row r="145" spans="1:8" x14ac:dyDescent="0.2">
      <c r="A145" s="66" t="str">
        <f t="array" ref="A145">IFERROR(INDEX('Annex 2 EHV charges'!$D$11:$D$11, MATCH(0, IF(ISBLANK('Annex 2 EHV charges'!$D$11:$D$11),1, COUNTIF(A$4:$A144, 'Annex 2 EHV charges'!$D$11:$D$11)), 0)),"")</f>
        <v/>
      </c>
      <c r="B145" s="65" t="str">
        <f>IF($A145="","",VLOOKUP($A145,'Annex 2 EHV charges'!$D:$O,2,0))</f>
        <v/>
      </c>
      <c r="C145" s="66" t="str">
        <f>IF($A145="","",VLOOKUP($A145,'Annex 2 EHV charges'!$D:$O,3,0))</f>
        <v/>
      </c>
      <c r="D145" s="65" t="str">
        <f>IF($A145="","",VLOOKUP($A145,'Annex 2 EHV charges'!$D:$O,4,0))</f>
        <v/>
      </c>
      <c r="E145" s="70" t="str">
        <f>IFERROR(IF(VLOOKUP($A145,'Annex 2 EHV charges'!$D:$O,9,FALSE)=0,"",VLOOKUP($A145,'Annex 2 EHV charges'!$D:$O,9,FALSE)),"")</f>
        <v/>
      </c>
      <c r="F145" s="71" t="str">
        <f>IFERROR(IF(VLOOKUP($A145,'Annex 2 EHV charges'!$D:$O,10,FALSE)=0,"",VLOOKUP($A145,'Annex 2 EHV charges'!$D:$O,10,FALSE)),"")</f>
        <v/>
      </c>
      <c r="G145" s="72" t="str">
        <f>IFERROR(IF(VLOOKUP($A145,'Annex 2 EHV charges'!$D:$O,11,FALSE)=0,"",VLOOKUP($A145,'Annex 2 EHV charges'!$D:$O,11,FALSE)),"")</f>
        <v/>
      </c>
      <c r="H145" s="72" t="str">
        <f>IFERROR(IF(VLOOKUP($A145,'Annex 2 EHV charges'!$D:$O,12,FALSE)=0,"",VLOOKUP($A145,'Annex 2 EHV charges'!$D:$O,12,FALSE)),"")</f>
        <v/>
      </c>
    </row>
    <row r="146" spans="1:8" x14ac:dyDescent="0.2">
      <c r="A146" s="66" t="str">
        <f t="array" ref="A146">IFERROR(INDEX('Annex 2 EHV charges'!$D$11:$D$11, MATCH(0, IF(ISBLANK('Annex 2 EHV charges'!$D$11:$D$11),1, COUNTIF(A$4:$A145, 'Annex 2 EHV charges'!$D$11:$D$11)), 0)),"")</f>
        <v/>
      </c>
      <c r="B146" s="65" t="str">
        <f>IF($A146="","",VLOOKUP($A146,'Annex 2 EHV charges'!$D:$O,2,0))</f>
        <v/>
      </c>
      <c r="C146" s="66" t="str">
        <f>IF($A146="","",VLOOKUP($A146,'Annex 2 EHV charges'!$D:$O,3,0))</f>
        <v/>
      </c>
      <c r="D146" s="65" t="str">
        <f>IF($A146="","",VLOOKUP($A146,'Annex 2 EHV charges'!$D:$O,4,0))</f>
        <v/>
      </c>
      <c r="E146" s="70" t="str">
        <f>IFERROR(IF(VLOOKUP($A146,'Annex 2 EHV charges'!$D:$O,9,FALSE)=0,"",VLOOKUP($A146,'Annex 2 EHV charges'!$D:$O,9,FALSE)),"")</f>
        <v/>
      </c>
      <c r="F146" s="71" t="str">
        <f>IFERROR(IF(VLOOKUP($A146,'Annex 2 EHV charges'!$D:$O,10,FALSE)=0,"",VLOOKUP($A146,'Annex 2 EHV charges'!$D:$O,10,FALSE)),"")</f>
        <v/>
      </c>
      <c r="G146" s="72" t="str">
        <f>IFERROR(IF(VLOOKUP($A146,'Annex 2 EHV charges'!$D:$O,11,FALSE)=0,"",VLOOKUP($A146,'Annex 2 EHV charges'!$D:$O,11,FALSE)),"")</f>
        <v/>
      </c>
      <c r="H146" s="72" t="str">
        <f>IFERROR(IF(VLOOKUP($A146,'Annex 2 EHV charges'!$D:$O,12,FALSE)=0,"",VLOOKUP($A146,'Annex 2 EHV charges'!$D:$O,12,FALSE)),"")</f>
        <v/>
      </c>
    </row>
    <row r="147" spans="1:8" x14ac:dyDescent="0.2">
      <c r="A147" s="66" t="str">
        <f t="array" ref="A147">IFERROR(INDEX('Annex 2 EHV charges'!$D$11:$D$11, MATCH(0, IF(ISBLANK('Annex 2 EHV charges'!$D$11:$D$11),1, COUNTIF(A$4:$A146, 'Annex 2 EHV charges'!$D$11:$D$11)), 0)),"")</f>
        <v/>
      </c>
      <c r="B147" s="65" t="str">
        <f>IF($A147="","",VLOOKUP($A147,'Annex 2 EHV charges'!$D:$O,2,0))</f>
        <v/>
      </c>
      <c r="C147" s="66" t="str">
        <f>IF($A147="","",VLOOKUP($A147,'Annex 2 EHV charges'!$D:$O,3,0))</f>
        <v/>
      </c>
      <c r="D147" s="65" t="str">
        <f>IF($A147="","",VLOOKUP($A147,'Annex 2 EHV charges'!$D:$O,4,0))</f>
        <v/>
      </c>
      <c r="E147" s="70" t="str">
        <f>IFERROR(IF(VLOOKUP($A147,'Annex 2 EHV charges'!$D:$O,9,FALSE)=0,"",VLOOKUP($A147,'Annex 2 EHV charges'!$D:$O,9,FALSE)),"")</f>
        <v/>
      </c>
      <c r="F147" s="71" t="str">
        <f>IFERROR(IF(VLOOKUP($A147,'Annex 2 EHV charges'!$D:$O,10,FALSE)=0,"",VLOOKUP($A147,'Annex 2 EHV charges'!$D:$O,10,FALSE)),"")</f>
        <v/>
      </c>
      <c r="G147" s="72" t="str">
        <f>IFERROR(IF(VLOOKUP($A147,'Annex 2 EHV charges'!$D:$O,11,FALSE)=0,"",VLOOKUP($A147,'Annex 2 EHV charges'!$D:$O,11,FALSE)),"")</f>
        <v/>
      </c>
      <c r="H147" s="72" t="str">
        <f>IFERROR(IF(VLOOKUP($A147,'Annex 2 EHV charges'!$D:$O,12,FALSE)=0,"",VLOOKUP($A147,'Annex 2 EHV charges'!$D:$O,12,FALSE)),"")</f>
        <v/>
      </c>
    </row>
    <row r="148" spans="1:8" x14ac:dyDescent="0.2">
      <c r="A148" s="66" t="str">
        <f t="array" ref="A148">IFERROR(INDEX('Annex 2 EHV charges'!$D$11:$D$11, MATCH(0, IF(ISBLANK('Annex 2 EHV charges'!$D$11:$D$11),1, COUNTIF(A$4:$A147, 'Annex 2 EHV charges'!$D$11:$D$11)), 0)),"")</f>
        <v/>
      </c>
      <c r="B148" s="65" t="str">
        <f>IF($A148="","",VLOOKUP($A148,'Annex 2 EHV charges'!$D:$O,2,0))</f>
        <v/>
      </c>
      <c r="C148" s="66" t="str">
        <f>IF($A148="","",VLOOKUP($A148,'Annex 2 EHV charges'!$D:$O,3,0))</f>
        <v/>
      </c>
      <c r="D148" s="65" t="str">
        <f>IF($A148="","",VLOOKUP($A148,'Annex 2 EHV charges'!$D:$O,4,0))</f>
        <v/>
      </c>
      <c r="E148" s="70" t="str">
        <f>IFERROR(IF(VLOOKUP($A148,'Annex 2 EHV charges'!$D:$O,9,FALSE)=0,"",VLOOKUP($A148,'Annex 2 EHV charges'!$D:$O,9,FALSE)),"")</f>
        <v/>
      </c>
      <c r="F148" s="71" t="str">
        <f>IFERROR(IF(VLOOKUP($A148,'Annex 2 EHV charges'!$D:$O,10,FALSE)=0,"",VLOOKUP($A148,'Annex 2 EHV charges'!$D:$O,10,FALSE)),"")</f>
        <v/>
      </c>
      <c r="G148" s="72" t="str">
        <f>IFERROR(IF(VLOOKUP($A148,'Annex 2 EHV charges'!$D:$O,11,FALSE)=0,"",VLOOKUP($A148,'Annex 2 EHV charges'!$D:$O,11,FALSE)),"")</f>
        <v/>
      </c>
      <c r="H148" s="72" t="str">
        <f>IFERROR(IF(VLOOKUP($A148,'Annex 2 EHV charges'!$D:$O,12,FALSE)=0,"",VLOOKUP($A148,'Annex 2 EHV charges'!$D:$O,12,FALSE)),"")</f>
        <v/>
      </c>
    </row>
    <row r="149" spans="1:8" x14ac:dyDescent="0.2">
      <c r="A149" s="66" t="str">
        <f t="array" ref="A149">IFERROR(INDEX('Annex 2 EHV charges'!$D$11:$D$11, MATCH(0, IF(ISBLANK('Annex 2 EHV charges'!$D$11:$D$11),1, COUNTIF(A$4:$A148, 'Annex 2 EHV charges'!$D$11:$D$11)), 0)),"")</f>
        <v/>
      </c>
      <c r="B149" s="65" t="str">
        <f>IF($A149="","",VLOOKUP($A149,'Annex 2 EHV charges'!$D:$O,2,0))</f>
        <v/>
      </c>
      <c r="C149" s="66" t="str">
        <f>IF($A149="","",VLOOKUP($A149,'Annex 2 EHV charges'!$D:$O,3,0))</f>
        <v/>
      </c>
      <c r="D149" s="65" t="str">
        <f>IF($A149="","",VLOOKUP($A149,'Annex 2 EHV charges'!$D:$O,4,0))</f>
        <v/>
      </c>
      <c r="E149" s="70" t="str">
        <f>IFERROR(IF(VLOOKUP($A149,'Annex 2 EHV charges'!$D:$O,9,FALSE)=0,"",VLOOKUP($A149,'Annex 2 EHV charges'!$D:$O,9,FALSE)),"")</f>
        <v/>
      </c>
      <c r="F149" s="71" t="str">
        <f>IFERROR(IF(VLOOKUP($A149,'Annex 2 EHV charges'!$D:$O,10,FALSE)=0,"",VLOOKUP($A149,'Annex 2 EHV charges'!$D:$O,10,FALSE)),"")</f>
        <v/>
      </c>
      <c r="G149" s="72" t="str">
        <f>IFERROR(IF(VLOOKUP($A149,'Annex 2 EHV charges'!$D:$O,11,FALSE)=0,"",VLOOKUP($A149,'Annex 2 EHV charges'!$D:$O,11,FALSE)),"")</f>
        <v/>
      </c>
      <c r="H149" s="72" t="str">
        <f>IFERROR(IF(VLOOKUP($A149,'Annex 2 EHV charges'!$D:$O,12,FALSE)=0,"",VLOOKUP($A149,'Annex 2 EHV charges'!$D:$O,12,FALSE)),"")</f>
        <v/>
      </c>
    </row>
    <row r="150" spans="1:8" x14ac:dyDescent="0.2">
      <c r="A150" s="66" t="str">
        <f t="array" ref="A150">IFERROR(INDEX('Annex 2 EHV charges'!$D$11:$D$11, MATCH(0, IF(ISBLANK('Annex 2 EHV charges'!$D$11:$D$11),1, COUNTIF(A$4:$A149, 'Annex 2 EHV charges'!$D$11:$D$11)), 0)),"")</f>
        <v/>
      </c>
      <c r="B150" s="65" t="str">
        <f>IF($A150="","",VLOOKUP($A150,'Annex 2 EHV charges'!$D:$O,2,0))</f>
        <v/>
      </c>
      <c r="C150" s="66" t="str">
        <f>IF($A150="","",VLOOKUP($A150,'Annex 2 EHV charges'!$D:$O,3,0))</f>
        <v/>
      </c>
      <c r="D150" s="65" t="str">
        <f>IF($A150="","",VLOOKUP($A150,'Annex 2 EHV charges'!$D:$O,4,0))</f>
        <v/>
      </c>
      <c r="E150" s="70" t="str">
        <f>IFERROR(IF(VLOOKUP($A150,'Annex 2 EHV charges'!$D:$O,9,FALSE)=0,"",VLOOKUP($A150,'Annex 2 EHV charges'!$D:$O,9,FALSE)),"")</f>
        <v/>
      </c>
      <c r="F150" s="71" t="str">
        <f>IFERROR(IF(VLOOKUP($A150,'Annex 2 EHV charges'!$D:$O,10,FALSE)=0,"",VLOOKUP($A150,'Annex 2 EHV charges'!$D:$O,10,FALSE)),"")</f>
        <v/>
      </c>
      <c r="G150" s="72" t="str">
        <f>IFERROR(IF(VLOOKUP($A150,'Annex 2 EHV charges'!$D:$O,11,FALSE)=0,"",VLOOKUP($A150,'Annex 2 EHV charges'!$D:$O,11,FALSE)),"")</f>
        <v/>
      </c>
      <c r="H150" s="72" t="str">
        <f>IFERROR(IF(VLOOKUP($A150,'Annex 2 EHV charges'!$D:$O,12,FALSE)=0,"",VLOOKUP($A150,'Annex 2 EHV charges'!$D:$O,12,FALSE)),"")</f>
        <v/>
      </c>
    </row>
    <row r="151" spans="1:8" x14ac:dyDescent="0.2">
      <c r="A151" s="66" t="str">
        <f t="array" ref="A151">IFERROR(INDEX('Annex 2 EHV charges'!$D$11:$D$11, MATCH(0, IF(ISBLANK('Annex 2 EHV charges'!$D$11:$D$11),1, COUNTIF(A$4:$A150, 'Annex 2 EHV charges'!$D$11:$D$11)), 0)),"")</f>
        <v/>
      </c>
      <c r="B151" s="65" t="str">
        <f>IF($A151="","",VLOOKUP($A151,'Annex 2 EHV charges'!$D:$O,2,0))</f>
        <v/>
      </c>
      <c r="C151" s="66" t="str">
        <f>IF($A151="","",VLOOKUP($A151,'Annex 2 EHV charges'!$D:$O,3,0))</f>
        <v/>
      </c>
      <c r="D151" s="65" t="str">
        <f>IF($A151="","",VLOOKUP($A151,'Annex 2 EHV charges'!$D:$O,4,0))</f>
        <v/>
      </c>
      <c r="E151" s="70" t="str">
        <f>IFERROR(IF(VLOOKUP($A151,'Annex 2 EHV charges'!$D:$O,9,FALSE)=0,"",VLOOKUP($A151,'Annex 2 EHV charges'!$D:$O,9,FALSE)),"")</f>
        <v/>
      </c>
      <c r="F151" s="71" t="str">
        <f>IFERROR(IF(VLOOKUP($A151,'Annex 2 EHV charges'!$D:$O,10,FALSE)=0,"",VLOOKUP($A151,'Annex 2 EHV charges'!$D:$O,10,FALSE)),"")</f>
        <v/>
      </c>
      <c r="G151" s="72" t="str">
        <f>IFERROR(IF(VLOOKUP($A151,'Annex 2 EHV charges'!$D:$O,11,FALSE)=0,"",VLOOKUP($A151,'Annex 2 EHV charges'!$D:$O,11,FALSE)),"")</f>
        <v/>
      </c>
      <c r="H151" s="72" t="str">
        <f>IFERROR(IF(VLOOKUP($A151,'Annex 2 EHV charges'!$D:$O,12,FALSE)=0,"",VLOOKUP($A151,'Annex 2 EHV charges'!$D:$O,12,FALSE)),"")</f>
        <v/>
      </c>
    </row>
    <row r="152" spans="1:8" x14ac:dyDescent="0.2">
      <c r="A152" s="66" t="str">
        <f t="array" ref="A152">IFERROR(INDEX('Annex 2 EHV charges'!$D$11:$D$11, MATCH(0, IF(ISBLANK('Annex 2 EHV charges'!$D$11:$D$11),1, COUNTIF(A$4:$A151, 'Annex 2 EHV charges'!$D$11:$D$11)), 0)),"")</f>
        <v/>
      </c>
      <c r="B152" s="65" t="str">
        <f>IF($A152="","",VLOOKUP($A152,'Annex 2 EHV charges'!$D:$O,2,0))</f>
        <v/>
      </c>
      <c r="C152" s="66" t="str">
        <f>IF($A152="","",VLOOKUP($A152,'Annex 2 EHV charges'!$D:$O,3,0))</f>
        <v/>
      </c>
      <c r="D152" s="65" t="str">
        <f>IF($A152="","",VLOOKUP($A152,'Annex 2 EHV charges'!$D:$O,4,0))</f>
        <v/>
      </c>
      <c r="E152" s="70" t="str">
        <f>IFERROR(IF(VLOOKUP($A152,'Annex 2 EHV charges'!$D:$O,9,FALSE)=0,"",VLOOKUP($A152,'Annex 2 EHV charges'!$D:$O,9,FALSE)),"")</f>
        <v/>
      </c>
      <c r="F152" s="71" t="str">
        <f>IFERROR(IF(VLOOKUP($A152,'Annex 2 EHV charges'!$D:$O,10,FALSE)=0,"",VLOOKUP($A152,'Annex 2 EHV charges'!$D:$O,10,FALSE)),"")</f>
        <v/>
      </c>
      <c r="G152" s="72" t="str">
        <f>IFERROR(IF(VLOOKUP($A152,'Annex 2 EHV charges'!$D:$O,11,FALSE)=0,"",VLOOKUP($A152,'Annex 2 EHV charges'!$D:$O,11,FALSE)),"")</f>
        <v/>
      </c>
      <c r="H152" s="72" t="str">
        <f>IFERROR(IF(VLOOKUP($A152,'Annex 2 EHV charges'!$D:$O,12,FALSE)=0,"",VLOOKUP($A152,'Annex 2 EHV charges'!$D:$O,12,FALSE)),"")</f>
        <v/>
      </c>
    </row>
    <row r="153" spans="1:8" x14ac:dyDescent="0.2">
      <c r="A153" s="66" t="str">
        <f t="array" ref="A153">IFERROR(INDEX('Annex 2 EHV charges'!$D$11:$D$11, MATCH(0, IF(ISBLANK('Annex 2 EHV charges'!$D$11:$D$11),1, COUNTIF(A$4:$A152, 'Annex 2 EHV charges'!$D$11:$D$11)), 0)),"")</f>
        <v/>
      </c>
      <c r="B153" s="65" t="str">
        <f>IF($A153="","",VLOOKUP($A153,'Annex 2 EHV charges'!$D:$O,2,0))</f>
        <v/>
      </c>
      <c r="C153" s="66" t="str">
        <f>IF($A153="","",VLOOKUP($A153,'Annex 2 EHV charges'!$D:$O,3,0))</f>
        <v/>
      </c>
      <c r="D153" s="65" t="str">
        <f>IF($A153="","",VLOOKUP($A153,'Annex 2 EHV charges'!$D:$O,4,0))</f>
        <v/>
      </c>
      <c r="E153" s="70" t="str">
        <f>IFERROR(IF(VLOOKUP($A153,'Annex 2 EHV charges'!$D:$O,9,FALSE)=0,"",VLOOKUP($A153,'Annex 2 EHV charges'!$D:$O,9,FALSE)),"")</f>
        <v/>
      </c>
      <c r="F153" s="71" t="str">
        <f>IFERROR(IF(VLOOKUP($A153,'Annex 2 EHV charges'!$D:$O,10,FALSE)=0,"",VLOOKUP($A153,'Annex 2 EHV charges'!$D:$O,10,FALSE)),"")</f>
        <v/>
      </c>
      <c r="G153" s="72" t="str">
        <f>IFERROR(IF(VLOOKUP($A153,'Annex 2 EHV charges'!$D:$O,11,FALSE)=0,"",VLOOKUP($A153,'Annex 2 EHV charges'!$D:$O,11,FALSE)),"")</f>
        <v/>
      </c>
      <c r="H153" s="72" t="str">
        <f>IFERROR(IF(VLOOKUP($A153,'Annex 2 EHV charges'!$D:$O,12,FALSE)=0,"",VLOOKUP($A153,'Annex 2 EHV charges'!$D:$O,12,FALSE)),"")</f>
        <v/>
      </c>
    </row>
    <row r="154" spans="1:8" x14ac:dyDescent="0.2">
      <c r="A154" s="66" t="str">
        <f t="array" ref="A154">IFERROR(INDEX('Annex 2 EHV charges'!$D$11:$D$11, MATCH(0, IF(ISBLANK('Annex 2 EHV charges'!$D$11:$D$11),1, COUNTIF(A$4:$A153, 'Annex 2 EHV charges'!$D$11:$D$11)), 0)),"")</f>
        <v/>
      </c>
      <c r="B154" s="65" t="str">
        <f>IF($A154="","",VLOOKUP($A154,'Annex 2 EHV charges'!$D:$O,2,0))</f>
        <v/>
      </c>
      <c r="C154" s="66" t="str">
        <f>IF($A154="","",VLOOKUP($A154,'Annex 2 EHV charges'!$D:$O,3,0))</f>
        <v/>
      </c>
      <c r="D154" s="65" t="str">
        <f>IF($A154="","",VLOOKUP($A154,'Annex 2 EHV charges'!$D:$O,4,0))</f>
        <v/>
      </c>
      <c r="E154" s="70" t="str">
        <f>IFERROR(IF(VLOOKUP($A154,'Annex 2 EHV charges'!$D:$O,9,FALSE)=0,"",VLOOKUP($A154,'Annex 2 EHV charges'!$D:$O,9,FALSE)),"")</f>
        <v/>
      </c>
      <c r="F154" s="71" t="str">
        <f>IFERROR(IF(VLOOKUP($A154,'Annex 2 EHV charges'!$D:$O,10,FALSE)=0,"",VLOOKUP($A154,'Annex 2 EHV charges'!$D:$O,10,FALSE)),"")</f>
        <v/>
      </c>
      <c r="G154" s="72" t="str">
        <f>IFERROR(IF(VLOOKUP($A154,'Annex 2 EHV charges'!$D:$O,11,FALSE)=0,"",VLOOKUP($A154,'Annex 2 EHV charges'!$D:$O,11,FALSE)),"")</f>
        <v/>
      </c>
      <c r="H154" s="72" t="str">
        <f>IFERROR(IF(VLOOKUP($A154,'Annex 2 EHV charges'!$D:$O,12,FALSE)=0,"",VLOOKUP($A154,'Annex 2 EHV charges'!$D:$O,12,FALSE)),"")</f>
        <v/>
      </c>
    </row>
    <row r="155" spans="1:8" x14ac:dyDescent="0.2">
      <c r="A155" s="66" t="str">
        <f t="array" ref="A155">IFERROR(INDEX('Annex 2 EHV charges'!$D$11:$D$11, MATCH(0, IF(ISBLANK('Annex 2 EHV charges'!$D$11:$D$11),1, COUNTIF(A$4:$A154, 'Annex 2 EHV charges'!$D$11:$D$11)), 0)),"")</f>
        <v/>
      </c>
      <c r="B155" s="65" t="str">
        <f>IF($A155="","",VLOOKUP($A155,'Annex 2 EHV charges'!$D:$O,2,0))</f>
        <v/>
      </c>
      <c r="C155" s="66" t="str">
        <f>IF($A155="","",VLOOKUP($A155,'Annex 2 EHV charges'!$D:$O,3,0))</f>
        <v/>
      </c>
      <c r="D155" s="65" t="str">
        <f>IF($A155="","",VLOOKUP($A155,'Annex 2 EHV charges'!$D:$O,4,0))</f>
        <v/>
      </c>
      <c r="E155" s="70" t="str">
        <f>IFERROR(IF(VLOOKUP($A155,'Annex 2 EHV charges'!$D:$O,9,FALSE)=0,"",VLOOKUP($A155,'Annex 2 EHV charges'!$D:$O,9,FALSE)),"")</f>
        <v/>
      </c>
      <c r="F155" s="71" t="str">
        <f>IFERROR(IF(VLOOKUP($A155,'Annex 2 EHV charges'!$D:$O,10,FALSE)=0,"",VLOOKUP($A155,'Annex 2 EHV charges'!$D:$O,10,FALSE)),"")</f>
        <v/>
      </c>
      <c r="G155" s="72" t="str">
        <f>IFERROR(IF(VLOOKUP($A155,'Annex 2 EHV charges'!$D:$O,11,FALSE)=0,"",VLOOKUP($A155,'Annex 2 EHV charges'!$D:$O,11,FALSE)),"")</f>
        <v/>
      </c>
      <c r="H155" s="72" t="str">
        <f>IFERROR(IF(VLOOKUP($A155,'Annex 2 EHV charges'!$D:$O,12,FALSE)=0,"",VLOOKUP($A155,'Annex 2 EHV charges'!$D:$O,12,FALSE)),"")</f>
        <v/>
      </c>
    </row>
    <row r="156" spans="1:8" x14ac:dyDescent="0.2">
      <c r="A156" s="66" t="str">
        <f t="array" ref="A156">IFERROR(INDEX('Annex 2 EHV charges'!$D$11:$D$11, MATCH(0, IF(ISBLANK('Annex 2 EHV charges'!$D$11:$D$11),1, COUNTIF(A$4:$A155, 'Annex 2 EHV charges'!$D$11:$D$11)), 0)),"")</f>
        <v/>
      </c>
      <c r="B156" s="65" t="str">
        <f>IF($A156="","",VLOOKUP($A156,'Annex 2 EHV charges'!$D:$O,2,0))</f>
        <v/>
      </c>
      <c r="C156" s="66" t="str">
        <f>IF($A156="","",VLOOKUP($A156,'Annex 2 EHV charges'!$D:$O,3,0))</f>
        <v/>
      </c>
      <c r="D156" s="65" t="str">
        <f>IF($A156="","",VLOOKUP($A156,'Annex 2 EHV charges'!$D:$O,4,0))</f>
        <v/>
      </c>
      <c r="E156" s="70" t="str">
        <f>IFERROR(IF(VLOOKUP($A156,'Annex 2 EHV charges'!$D:$O,9,FALSE)=0,"",VLOOKUP($A156,'Annex 2 EHV charges'!$D:$O,9,FALSE)),"")</f>
        <v/>
      </c>
      <c r="F156" s="71" t="str">
        <f>IFERROR(IF(VLOOKUP($A156,'Annex 2 EHV charges'!$D:$O,10,FALSE)=0,"",VLOOKUP($A156,'Annex 2 EHV charges'!$D:$O,10,FALSE)),"")</f>
        <v/>
      </c>
      <c r="G156" s="72" t="str">
        <f>IFERROR(IF(VLOOKUP($A156,'Annex 2 EHV charges'!$D:$O,11,FALSE)=0,"",VLOOKUP($A156,'Annex 2 EHV charges'!$D:$O,11,FALSE)),"")</f>
        <v/>
      </c>
      <c r="H156" s="72" t="str">
        <f>IFERROR(IF(VLOOKUP($A156,'Annex 2 EHV charges'!$D:$O,12,FALSE)=0,"",VLOOKUP($A156,'Annex 2 EHV charges'!$D:$O,12,FALSE)),"")</f>
        <v/>
      </c>
    </row>
    <row r="157" spans="1:8" x14ac:dyDescent="0.2">
      <c r="A157" s="66" t="str">
        <f t="array" ref="A157">IFERROR(INDEX('Annex 2 EHV charges'!$D$11:$D$11, MATCH(0, IF(ISBLANK('Annex 2 EHV charges'!$D$11:$D$11),1, COUNTIF(A$4:$A156, 'Annex 2 EHV charges'!$D$11:$D$11)), 0)),"")</f>
        <v/>
      </c>
      <c r="B157" s="65" t="str">
        <f>IF($A157="","",VLOOKUP($A157,'Annex 2 EHV charges'!$D:$O,2,0))</f>
        <v/>
      </c>
      <c r="C157" s="66" t="str">
        <f>IF($A157="","",VLOOKUP($A157,'Annex 2 EHV charges'!$D:$O,3,0))</f>
        <v/>
      </c>
      <c r="D157" s="65" t="str">
        <f>IF($A157="","",VLOOKUP($A157,'Annex 2 EHV charges'!$D:$O,4,0))</f>
        <v/>
      </c>
      <c r="E157" s="70" t="str">
        <f>IFERROR(IF(VLOOKUP($A157,'Annex 2 EHV charges'!$D:$O,9,FALSE)=0,"",VLOOKUP($A157,'Annex 2 EHV charges'!$D:$O,9,FALSE)),"")</f>
        <v/>
      </c>
      <c r="F157" s="71" t="str">
        <f>IFERROR(IF(VLOOKUP($A157,'Annex 2 EHV charges'!$D:$O,10,FALSE)=0,"",VLOOKUP($A157,'Annex 2 EHV charges'!$D:$O,10,FALSE)),"")</f>
        <v/>
      </c>
      <c r="G157" s="72" t="str">
        <f>IFERROR(IF(VLOOKUP($A157,'Annex 2 EHV charges'!$D:$O,11,FALSE)=0,"",VLOOKUP($A157,'Annex 2 EHV charges'!$D:$O,11,FALSE)),"")</f>
        <v/>
      </c>
      <c r="H157" s="72" t="str">
        <f>IFERROR(IF(VLOOKUP($A157,'Annex 2 EHV charges'!$D:$O,12,FALSE)=0,"",VLOOKUP($A157,'Annex 2 EHV charges'!$D:$O,12,FALSE)),"")</f>
        <v/>
      </c>
    </row>
    <row r="158" spans="1:8" x14ac:dyDescent="0.2">
      <c r="A158" s="66" t="str">
        <f t="array" ref="A158">IFERROR(INDEX('Annex 2 EHV charges'!$D$11:$D$11, MATCH(0, IF(ISBLANK('Annex 2 EHV charges'!$D$11:$D$11),1, COUNTIF(A$4:$A157, 'Annex 2 EHV charges'!$D$11:$D$11)), 0)),"")</f>
        <v/>
      </c>
      <c r="B158" s="65" t="str">
        <f>IF($A158="","",VLOOKUP($A158,'Annex 2 EHV charges'!$D:$O,2,0))</f>
        <v/>
      </c>
      <c r="C158" s="66" t="str">
        <f>IF($A158="","",VLOOKUP($A158,'Annex 2 EHV charges'!$D:$O,3,0))</f>
        <v/>
      </c>
      <c r="D158" s="65" t="str">
        <f>IF($A158="","",VLOOKUP($A158,'Annex 2 EHV charges'!$D:$O,4,0))</f>
        <v/>
      </c>
      <c r="E158" s="70" t="str">
        <f>IFERROR(IF(VLOOKUP($A158,'Annex 2 EHV charges'!$D:$O,9,FALSE)=0,"",VLOOKUP($A158,'Annex 2 EHV charges'!$D:$O,9,FALSE)),"")</f>
        <v/>
      </c>
      <c r="F158" s="71" t="str">
        <f>IFERROR(IF(VLOOKUP($A158,'Annex 2 EHV charges'!$D:$O,10,FALSE)=0,"",VLOOKUP($A158,'Annex 2 EHV charges'!$D:$O,10,FALSE)),"")</f>
        <v/>
      </c>
      <c r="G158" s="72" t="str">
        <f>IFERROR(IF(VLOOKUP($A158,'Annex 2 EHV charges'!$D:$O,11,FALSE)=0,"",VLOOKUP($A158,'Annex 2 EHV charges'!$D:$O,11,FALSE)),"")</f>
        <v/>
      </c>
      <c r="H158" s="72" t="str">
        <f>IFERROR(IF(VLOOKUP($A158,'Annex 2 EHV charges'!$D:$O,12,FALSE)=0,"",VLOOKUP($A158,'Annex 2 EHV charges'!$D:$O,12,FALSE)),"")</f>
        <v/>
      </c>
    </row>
    <row r="159" spans="1:8" x14ac:dyDescent="0.2">
      <c r="A159" s="66" t="str">
        <f t="array" ref="A159">IFERROR(INDEX('Annex 2 EHV charges'!$D$11:$D$11, MATCH(0, IF(ISBLANK('Annex 2 EHV charges'!$D$11:$D$11),1, COUNTIF(A$4:$A158, 'Annex 2 EHV charges'!$D$11:$D$11)), 0)),"")</f>
        <v/>
      </c>
      <c r="B159" s="65" t="str">
        <f>IF($A159="","",VLOOKUP($A159,'Annex 2 EHV charges'!$D:$O,2,0))</f>
        <v/>
      </c>
      <c r="C159" s="66" t="str">
        <f>IF($A159="","",VLOOKUP($A159,'Annex 2 EHV charges'!$D:$O,3,0))</f>
        <v/>
      </c>
      <c r="D159" s="65" t="str">
        <f>IF($A159="","",VLOOKUP($A159,'Annex 2 EHV charges'!$D:$O,4,0))</f>
        <v/>
      </c>
      <c r="E159" s="70" t="str">
        <f>IFERROR(IF(VLOOKUP($A159,'Annex 2 EHV charges'!$D:$O,9,FALSE)=0,"",VLOOKUP($A159,'Annex 2 EHV charges'!$D:$O,9,FALSE)),"")</f>
        <v/>
      </c>
      <c r="F159" s="71" t="str">
        <f>IFERROR(IF(VLOOKUP($A159,'Annex 2 EHV charges'!$D:$O,10,FALSE)=0,"",VLOOKUP($A159,'Annex 2 EHV charges'!$D:$O,10,FALSE)),"")</f>
        <v/>
      </c>
      <c r="G159" s="72" t="str">
        <f>IFERROR(IF(VLOOKUP($A159,'Annex 2 EHV charges'!$D:$O,11,FALSE)=0,"",VLOOKUP($A159,'Annex 2 EHV charges'!$D:$O,11,FALSE)),"")</f>
        <v/>
      </c>
      <c r="H159" s="72" t="str">
        <f>IFERROR(IF(VLOOKUP($A159,'Annex 2 EHV charges'!$D:$O,12,FALSE)=0,"",VLOOKUP($A159,'Annex 2 EHV charges'!$D:$O,12,FALSE)),"")</f>
        <v/>
      </c>
    </row>
    <row r="160" spans="1:8" x14ac:dyDescent="0.2">
      <c r="A160" s="66" t="str">
        <f t="array" ref="A160">IFERROR(INDEX('Annex 2 EHV charges'!$D$11:$D$11, MATCH(0, IF(ISBLANK('Annex 2 EHV charges'!$D$11:$D$11),1, COUNTIF(A$4:$A159, 'Annex 2 EHV charges'!$D$11:$D$11)), 0)),"")</f>
        <v/>
      </c>
      <c r="B160" s="65" t="str">
        <f>IF($A160="","",VLOOKUP($A160,'Annex 2 EHV charges'!$D:$O,2,0))</f>
        <v/>
      </c>
      <c r="C160" s="66" t="str">
        <f>IF($A160="","",VLOOKUP($A160,'Annex 2 EHV charges'!$D:$O,3,0))</f>
        <v/>
      </c>
      <c r="D160" s="65" t="str">
        <f>IF($A160="","",VLOOKUP($A160,'Annex 2 EHV charges'!$D:$O,4,0))</f>
        <v/>
      </c>
      <c r="E160" s="70" t="str">
        <f>IFERROR(IF(VLOOKUP($A160,'Annex 2 EHV charges'!$D:$O,9,FALSE)=0,"",VLOOKUP($A160,'Annex 2 EHV charges'!$D:$O,9,FALSE)),"")</f>
        <v/>
      </c>
      <c r="F160" s="71" t="str">
        <f>IFERROR(IF(VLOOKUP($A160,'Annex 2 EHV charges'!$D:$O,10,FALSE)=0,"",VLOOKUP($A160,'Annex 2 EHV charges'!$D:$O,10,FALSE)),"")</f>
        <v/>
      </c>
      <c r="G160" s="72" t="str">
        <f>IFERROR(IF(VLOOKUP($A160,'Annex 2 EHV charges'!$D:$O,11,FALSE)=0,"",VLOOKUP($A160,'Annex 2 EHV charges'!$D:$O,11,FALSE)),"")</f>
        <v/>
      </c>
      <c r="H160" s="72" t="str">
        <f>IFERROR(IF(VLOOKUP($A160,'Annex 2 EHV charges'!$D:$O,12,FALSE)=0,"",VLOOKUP($A160,'Annex 2 EHV charges'!$D:$O,12,FALSE)),"")</f>
        <v/>
      </c>
    </row>
    <row r="161" spans="1:8" x14ac:dyDescent="0.2">
      <c r="A161" s="66" t="str">
        <f t="array" ref="A161">IFERROR(INDEX('Annex 2 EHV charges'!$D$11:$D$11, MATCH(0, IF(ISBLANK('Annex 2 EHV charges'!$D$11:$D$11),1, COUNTIF(A$4:$A160, 'Annex 2 EHV charges'!$D$11:$D$11)), 0)),"")</f>
        <v/>
      </c>
      <c r="B161" s="65" t="str">
        <f>IF($A161="","",VLOOKUP($A161,'Annex 2 EHV charges'!$D:$O,2,0))</f>
        <v/>
      </c>
      <c r="C161" s="66" t="str">
        <f>IF($A161="","",VLOOKUP($A161,'Annex 2 EHV charges'!$D:$O,3,0))</f>
        <v/>
      </c>
      <c r="D161" s="65" t="str">
        <f>IF($A161="","",VLOOKUP($A161,'Annex 2 EHV charges'!$D:$O,4,0))</f>
        <v/>
      </c>
      <c r="E161" s="70" t="str">
        <f>IFERROR(IF(VLOOKUP($A161,'Annex 2 EHV charges'!$D:$O,9,FALSE)=0,"",VLOOKUP($A161,'Annex 2 EHV charges'!$D:$O,9,FALSE)),"")</f>
        <v/>
      </c>
      <c r="F161" s="71" t="str">
        <f>IFERROR(IF(VLOOKUP($A161,'Annex 2 EHV charges'!$D:$O,10,FALSE)=0,"",VLOOKUP($A161,'Annex 2 EHV charges'!$D:$O,10,FALSE)),"")</f>
        <v/>
      </c>
      <c r="G161" s="72" t="str">
        <f>IFERROR(IF(VLOOKUP($A161,'Annex 2 EHV charges'!$D:$O,11,FALSE)=0,"",VLOOKUP($A161,'Annex 2 EHV charges'!$D:$O,11,FALSE)),"")</f>
        <v/>
      </c>
      <c r="H161" s="72" t="str">
        <f>IFERROR(IF(VLOOKUP($A161,'Annex 2 EHV charges'!$D:$O,12,FALSE)=0,"",VLOOKUP($A161,'Annex 2 EHV charges'!$D:$O,12,FALSE)),"")</f>
        <v/>
      </c>
    </row>
    <row r="162" spans="1:8" x14ac:dyDescent="0.2">
      <c r="A162" s="66" t="str">
        <f t="array" ref="A162">IFERROR(INDEX('Annex 2 EHV charges'!$D$11:$D$11, MATCH(0, IF(ISBLANK('Annex 2 EHV charges'!$D$11:$D$11),1, COUNTIF(A$4:$A161, 'Annex 2 EHV charges'!$D$11:$D$11)), 0)),"")</f>
        <v/>
      </c>
      <c r="B162" s="65" t="str">
        <f>IF($A162="","",VLOOKUP($A162,'Annex 2 EHV charges'!$D:$O,2,0))</f>
        <v/>
      </c>
      <c r="C162" s="66" t="str">
        <f>IF($A162="","",VLOOKUP($A162,'Annex 2 EHV charges'!$D:$O,3,0))</f>
        <v/>
      </c>
      <c r="D162" s="65" t="str">
        <f>IF($A162="","",VLOOKUP($A162,'Annex 2 EHV charges'!$D:$O,4,0))</f>
        <v/>
      </c>
      <c r="E162" s="70" t="str">
        <f>IFERROR(IF(VLOOKUP($A162,'Annex 2 EHV charges'!$D:$O,9,FALSE)=0,"",VLOOKUP($A162,'Annex 2 EHV charges'!$D:$O,9,FALSE)),"")</f>
        <v/>
      </c>
      <c r="F162" s="71" t="str">
        <f>IFERROR(IF(VLOOKUP($A162,'Annex 2 EHV charges'!$D:$O,10,FALSE)=0,"",VLOOKUP($A162,'Annex 2 EHV charges'!$D:$O,10,FALSE)),"")</f>
        <v/>
      </c>
      <c r="G162" s="72" t="str">
        <f>IFERROR(IF(VLOOKUP($A162,'Annex 2 EHV charges'!$D:$O,11,FALSE)=0,"",VLOOKUP($A162,'Annex 2 EHV charges'!$D:$O,11,FALSE)),"")</f>
        <v/>
      </c>
      <c r="H162" s="72" t="str">
        <f>IFERROR(IF(VLOOKUP($A162,'Annex 2 EHV charges'!$D:$O,12,FALSE)=0,"",VLOOKUP($A162,'Annex 2 EHV charges'!$D:$O,12,FALSE)),"")</f>
        <v/>
      </c>
    </row>
    <row r="163" spans="1:8" x14ac:dyDescent="0.2">
      <c r="A163" s="66" t="str">
        <f t="array" ref="A163">IFERROR(INDEX('Annex 2 EHV charges'!$D$11:$D$11, MATCH(0, IF(ISBLANK('Annex 2 EHV charges'!$D$11:$D$11),1, COUNTIF(A$4:$A162, 'Annex 2 EHV charges'!$D$11:$D$11)), 0)),"")</f>
        <v/>
      </c>
      <c r="B163" s="65" t="str">
        <f>IF($A163="","",VLOOKUP($A163,'Annex 2 EHV charges'!$D:$O,2,0))</f>
        <v/>
      </c>
      <c r="C163" s="66" t="str">
        <f>IF($A163="","",VLOOKUP($A163,'Annex 2 EHV charges'!$D:$O,3,0))</f>
        <v/>
      </c>
      <c r="D163" s="65" t="str">
        <f>IF($A163="","",VLOOKUP($A163,'Annex 2 EHV charges'!$D:$O,4,0))</f>
        <v/>
      </c>
      <c r="E163" s="70" t="str">
        <f>IFERROR(IF(VLOOKUP($A163,'Annex 2 EHV charges'!$D:$O,9,FALSE)=0,"",VLOOKUP($A163,'Annex 2 EHV charges'!$D:$O,9,FALSE)),"")</f>
        <v/>
      </c>
      <c r="F163" s="71" t="str">
        <f>IFERROR(IF(VLOOKUP($A163,'Annex 2 EHV charges'!$D:$O,10,FALSE)=0,"",VLOOKUP($A163,'Annex 2 EHV charges'!$D:$O,10,FALSE)),"")</f>
        <v/>
      </c>
      <c r="G163" s="72" t="str">
        <f>IFERROR(IF(VLOOKUP($A163,'Annex 2 EHV charges'!$D:$O,11,FALSE)=0,"",VLOOKUP($A163,'Annex 2 EHV charges'!$D:$O,11,FALSE)),"")</f>
        <v/>
      </c>
      <c r="H163" s="72" t="str">
        <f>IFERROR(IF(VLOOKUP($A163,'Annex 2 EHV charges'!$D:$O,12,FALSE)=0,"",VLOOKUP($A163,'Annex 2 EHV charges'!$D:$O,12,FALSE)),"")</f>
        <v/>
      </c>
    </row>
    <row r="164" spans="1:8" x14ac:dyDescent="0.2">
      <c r="A164" s="66" t="str">
        <f t="array" ref="A164">IFERROR(INDEX('Annex 2 EHV charges'!$D$11:$D$11, MATCH(0, IF(ISBLANK('Annex 2 EHV charges'!$D$11:$D$11),1, COUNTIF(A$4:$A163, 'Annex 2 EHV charges'!$D$11:$D$11)), 0)),"")</f>
        <v/>
      </c>
      <c r="B164" s="65" t="str">
        <f>IF($A164="","",VLOOKUP($A164,'Annex 2 EHV charges'!$D:$O,2,0))</f>
        <v/>
      </c>
      <c r="C164" s="66" t="str">
        <f>IF($A164="","",VLOOKUP($A164,'Annex 2 EHV charges'!$D:$O,3,0))</f>
        <v/>
      </c>
      <c r="D164" s="65" t="str">
        <f>IF($A164="","",VLOOKUP($A164,'Annex 2 EHV charges'!$D:$O,4,0))</f>
        <v/>
      </c>
      <c r="E164" s="70" t="str">
        <f>IFERROR(IF(VLOOKUP($A164,'Annex 2 EHV charges'!$D:$O,9,FALSE)=0,"",VLOOKUP($A164,'Annex 2 EHV charges'!$D:$O,9,FALSE)),"")</f>
        <v/>
      </c>
      <c r="F164" s="71" t="str">
        <f>IFERROR(IF(VLOOKUP($A164,'Annex 2 EHV charges'!$D:$O,10,FALSE)=0,"",VLOOKUP($A164,'Annex 2 EHV charges'!$D:$O,10,FALSE)),"")</f>
        <v/>
      </c>
      <c r="G164" s="72" t="str">
        <f>IFERROR(IF(VLOOKUP($A164,'Annex 2 EHV charges'!$D:$O,11,FALSE)=0,"",VLOOKUP($A164,'Annex 2 EHV charges'!$D:$O,11,FALSE)),"")</f>
        <v/>
      </c>
      <c r="H164" s="72" t="str">
        <f>IFERROR(IF(VLOOKUP($A164,'Annex 2 EHV charges'!$D:$O,12,FALSE)=0,"",VLOOKUP($A164,'Annex 2 EHV charges'!$D:$O,12,FALSE)),"")</f>
        <v/>
      </c>
    </row>
    <row r="165" spans="1:8" x14ac:dyDescent="0.2">
      <c r="A165" s="66" t="str">
        <f t="array" ref="A165">IFERROR(INDEX('Annex 2 EHV charges'!$D$11:$D$11, MATCH(0, IF(ISBLANK('Annex 2 EHV charges'!$D$11:$D$11),1, COUNTIF(A$4:$A164, 'Annex 2 EHV charges'!$D$11:$D$11)), 0)),"")</f>
        <v/>
      </c>
      <c r="B165" s="65" t="str">
        <f>IF($A165="","",VLOOKUP($A165,'Annex 2 EHV charges'!$D:$O,2,0))</f>
        <v/>
      </c>
      <c r="C165" s="66" t="str">
        <f>IF($A165="","",VLOOKUP($A165,'Annex 2 EHV charges'!$D:$O,3,0))</f>
        <v/>
      </c>
      <c r="D165" s="65" t="str">
        <f>IF($A165="","",VLOOKUP($A165,'Annex 2 EHV charges'!$D:$O,4,0))</f>
        <v/>
      </c>
      <c r="E165" s="70" t="str">
        <f>IFERROR(IF(VLOOKUP($A165,'Annex 2 EHV charges'!$D:$O,9,FALSE)=0,"",VLOOKUP($A165,'Annex 2 EHV charges'!$D:$O,9,FALSE)),"")</f>
        <v/>
      </c>
      <c r="F165" s="71" t="str">
        <f>IFERROR(IF(VLOOKUP($A165,'Annex 2 EHV charges'!$D:$O,10,FALSE)=0,"",VLOOKUP($A165,'Annex 2 EHV charges'!$D:$O,10,FALSE)),"")</f>
        <v/>
      </c>
      <c r="G165" s="72" t="str">
        <f>IFERROR(IF(VLOOKUP($A165,'Annex 2 EHV charges'!$D:$O,11,FALSE)=0,"",VLOOKUP($A165,'Annex 2 EHV charges'!$D:$O,11,FALSE)),"")</f>
        <v/>
      </c>
      <c r="H165" s="72" t="str">
        <f>IFERROR(IF(VLOOKUP($A165,'Annex 2 EHV charges'!$D:$O,12,FALSE)=0,"",VLOOKUP($A165,'Annex 2 EHV charges'!$D:$O,12,FALSE)),"")</f>
        <v/>
      </c>
    </row>
    <row r="166" spans="1:8" x14ac:dyDescent="0.2">
      <c r="A166" s="66" t="str">
        <f t="array" ref="A166">IFERROR(INDEX('Annex 2 EHV charges'!$D$11:$D$11, MATCH(0, IF(ISBLANK('Annex 2 EHV charges'!$D$11:$D$11),1, COUNTIF(A$4:$A165, 'Annex 2 EHV charges'!$D$11:$D$11)), 0)),"")</f>
        <v/>
      </c>
      <c r="B166" s="65" t="str">
        <f>IF($A166="","",VLOOKUP($A166,'Annex 2 EHV charges'!$D:$O,2,0))</f>
        <v/>
      </c>
      <c r="C166" s="66" t="str">
        <f>IF($A166="","",VLOOKUP($A166,'Annex 2 EHV charges'!$D:$O,3,0))</f>
        <v/>
      </c>
      <c r="D166" s="65" t="str">
        <f>IF($A166="","",VLOOKUP($A166,'Annex 2 EHV charges'!$D:$O,4,0))</f>
        <v/>
      </c>
      <c r="E166" s="70" t="str">
        <f>IFERROR(IF(VLOOKUP($A166,'Annex 2 EHV charges'!$D:$O,9,FALSE)=0,"",VLOOKUP($A166,'Annex 2 EHV charges'!$D:$O,9,FALSE)),"")</f>
        <v/>
      </c>
      <c r="F166" s="71" t="str">
        <f>IFERROR(IF(VLOOKUP($A166,'Annex 2 EHV charges'!$D:$O,10,FALSE)=0,"",VLOOKUP($A166,'Annex 2 EHV charges'!$D:$O,10,FALSE)),"")</f>
        <v/>
      </c>
      <c r="G166" s="72" t="str">
        <f>IFERROR(IF(VLOOKUP($A166,'Annex 2 EHV charges'!$D:$O,11,FALSE)=0,"",VLOOKUP($A166,'Annex 2 EHV charges'!$D:$O,11,FALSE)),"")</f>
        <v/>
      </c>
      <c r="H166" s="72" t="str">
        <f>IFERROR(IF(VLOOKUP($A166,'Annex 2 EHV charges'!$D:$O,12,FALSE)=0,"",VLOOKUP($A166,'Annex 2 EHV charges'!$D:$O,12,FALSE)),"")</f>
        <v/>
      </c>
    </row>
    <row r="167" spans="1:8" x14ac:dyDescent="0.2">
      <c r="A167" s="66" t="str">
        <f t="array" ref="A167">IFERROR(INDEX('Annex 2 EHV charges'!$D$11:$D$11, MATCH(0, IF(ISBLANK('Annex 2 EHV charges'!$D$11:$D$11),1, COUNTIF(A$4:$A166, 'Annex 2 EHV charges'!$D$11:$D$11)), 0)),"")</f>
        <v/>
      </c>
      <c r="B167" s="65" t="str">
        <f>IF($A167="","",VLOOKUP($A167,'Annex 2 EHV charges'!$D:$O,2,0))</f>
        <v/>
      </c>
      <c r="C167" s="66" t="str">
        <f>IF($A167="","",VLOOKUP($A167,'Annex 2 EHV charges'!$D:$O,3,0))</f>
        <v/>
      </c>
      <c r="D167" s="65" t="str">
        <f>IF($A167="","",VLOOKUP($A167,'Annex 2 EHV charges'!$D:$O,4,0))</f>
        <v/>
      </c>
      <c r="E167" s="70" t="str">
        <f>IFERROR(IF(VLOOKUP($A167,'Annex 2 EHV charges'!$D:$O,9,FALSE)=0,"",VLOOKUP($A167,'Annex 2 EHV charges'!$D:$O,9,FALSE)),"")</f>
        <v/>
      </c>
      <c r="F167" s="71" t="str">
        <f>IFERROR(IF(VLOOKUP($A167,'Annex 2 EHV charges'!$D:$O,10,FALSE)=0,"",VLOOKUP($A167,'Annex 2 EHV charges'!$D:$O,10,FALSE)),"")</f>
        <v/>
      </c>
      <c r="G167" s="72" t="str">
        <f>IFERROR(IF(VLOOKUP($A167,'Annex 2 EHV charges'!$D:$O,11,FALSE)=0,"",VLOOKUP($A167,'Annex 2 EHV charges'!$D:$O,11,FALSE)),"")</f>
        <v/>
      </c>
      <c r="H167" s="72" t="str">
        <f>IFERROR(IF(VLOOKUP($A167,'Annex 2 EHV charges'!$D:$O,12,FALSE)=0,"",VLOOKUP($A167,'Annex 2 EHV charges'!$D:$O,12,FALSE)),"")</f>
        <v/>
      </c>
    </row>
    <row r="168" spans="1:8" x14ac:dyDescent="0.2">
      <c r="A168" s="66" t="str">
        <f t="array" ref="A168">IFERROR(INDEX('Annex 2 EHV charges'!$D$11:$D$11, MATCH(0, IF(ISBLANK('Annex 2 EHV charges'!$D$11:$D$11),1, COUNTIF(A$4:$A167, 'Annex 2 EHV charges'!$D$11:$D$11)), 0)),"")</f>
        <v/>
      </c>
      <c r="B168" s="65" t="str">
        <f>IF($A168="","",VLOOKUP($A168,'Annex 2 EHV charges'!$D:$O,2,0))</f>
        <v/>
      </c>
      <c r="C168" s="66" t="str">
        <f>IF($A168="","",VLOOKUP($A168,'Annex 2 EHV charges'!$D:$O,3,0))</f>
        <v/>
      </c>
      <c r="D168" s="65" t="str">
        <f>IF($A168="","",VLOOKUP($A168,'Annex 2 EHV charges'!$D:$O,4,0))</f>
        <v/>
      </c>
      <c r="E168" s="70" t="str">
        <f>IFERROR(IF(VLOOKUP($A168,'Annex 2 EHV charges'!$D:$O,9,FALSE)=0,"",VLOOKUP($A168,'Annex 2 EHV charges'!$D:$O,9,FALSE)),"")</f>
        <v/>
      </c>
      <c r="F168" s="71" t="str">
        <f>IFERROR(IF(VLOOKUP($A168,'Annex 2 EHV charges'!$D:$O,10,FALSE)=0,"",VLOOKUP($A168,'Annex 2 EHV charges'!$D:$O,10,FALSE)),"")</f>
        <v/>
      </c>
      <c r="G168" s="72" t="str">
        <f>IFERROR(IF(VLOOKUP($A168,'Annex 2 EHV charges'!$D:$O,11,FALSE)=0,"",VLOOKUP($A168,'Annex 2 EHV charges'!$D:$O,11,FALSE)),"")</f>
        <v/>
      </c>
      <c r="H168" s="72" t="str">
        <f>IFERROR(IF(VLOOKUP($A168,'Annex 2 EHV charges'!$D:$O,12,FALSE)=0,"",VLOOKUP($A168,'Annex 2 EHV charges'!$D:$O,12,FALSE)),"")</f>
        <v/>
      </c>
    </row>
    <row r="169" spans="1:8" x14ac:dyDescent="0.2">
      <c r="A169" s="66" t="str">
        <f t="array" ref="A169">IFERROR(INDEX('Annex 2 EHV charges'!$D$11:$D$11, MATCH(0, IF(ISBLANK('Annex 2 EHV charges'!$D$11:$D$11),1, COUNTIF(A$4:$A168, 'Annex 2 EHV charges'!$D$11:$D$11)), 0)),"")</f>
        <v/>
      </c>
      <c r="B169" s="65" t="str">
        <f>IF($A169="","",VLOOKUP($A169,'Annex 2 EHV charges'!$D:$O,2,0))</f>
        <v/>
      </c>
      <c r="C169" s="66" t="str">
        <f>IF($A169="","",VLOOKUP($A169,'Annex 2 EHV charges'!$D:$O,3,0))</f>
        <v/>
      </c>
      <c r="D169" s="65" t="str">
        <f>IF($A169="","",VLOOKUP($A169,'Annex 2 EHV charges'!$D:$O,4,0))</f>
        <v/>
      </c>
      <c r="E169" s="70" t="str">
        <f>IFERROR(IF(VLOOKUP($A169,'Annex 2 EHV charges'!$D:$O,9,FALSE)=0,"",VLOOKUP($A169,'Annex 2 EHV charges'!$D:$O,9,FALSE)),"")</f>
        <v/>
      </c>
      <c r="F169" s="71" t="str">
        <f>IFERROR(IF(VLOOKUP($A169,'Annex 2 EHV charges'!$D:$O,10,FALSE)=0,"",VLOOKUP($A169,'Annex 2 EHV charges'!$D:$O,10,FALSE)),"")</f>
        <v/>
      </c>
      <c r="G169" s="72" t="str">
        <f>IFERROR(IF(VLOOKUP($A169,'Annex 2 EHV charges'!$D:$O,11,FALSE)=0,"",VLOOKUP($A169,'Annex 2 EHV charges'!$D:$O,11,FALSE)),"")</f>
        <v/>
      </c>
      <c r="H169" s="72" t="str">
        <f>IFERROR(IF(VLOOKUP($A169,'Annex 2 EHV charges'!$D:$O,12,FALSE)=0,"",VLOOKUP($A169,'Annex 2 EHV charges'!$D:$O,12,FALSE)),"")</f>
        <v/>
      </c>
    </row>
    <row r="170" spans="1:8" x14ac:dyDescent="0.2">
      <c r="A170" s="66" t="str">
        <f t="array" ref="A170">IFERROR(INDEX('Annex 2 EHV charges'!$D$11:$D$11, MATCH(0, IF(ISBLANK('Annex 2 EHV charges'!$D$11:$D$11),1, COUNTIF(A$4:$A169, 'Annex 2 EHV charges'!$D$11:$D$11)), 0)),"")</f>
        <v/>
      </c>
      <c r="B170" s="65" t="str">
        <f>IF($A170="","",VLOOKUP($A170,'Annex 2 EHV charges'!$D:$O,2,0))</f>
        <v/>
      </c>
      <c r="C170" s="66" t="str">
        <f>IF($A170="","",VLOOKUP($A170,'Annex 2 EHV charges'!$D:$O,3,0))</f>
        <v/>
      </c>
      <c r="D170" s="65" t="str">
        <f>IF($A170="","",VLOOKUP($A170,'Annex 2 EHV charges'!$D:$O,4,0))</f>
        <v/>
      </c>
      <c r="E170" s="70" t="str">
        <f>IFERROR(IF(VLOOKUP($A170,'Annex 2 EHV charges'!$D:$O,9,FALSE)=0,"",VLOOKUP($A170,'Annex 2 EHV charges'!$D:$O,9,FALSE)),"")</f>
        <v/>
      </c>
      <c r="F170" s="71" t="str">
        <f>IFERROR(IF(VLOOKUP($A170,'Annex 2 EHV charges'!$D:$O,10,FALSE)=0,"",VLOOKUP($A170,'Annex 2 EHV charges'!$D:$O,10,FALSE)),"")</f>
        <v/>
      </c>
      <c r="G170" s="72" t="str">
        <f>IFERROR(IF(VLOOKUP($A170,'Annex 2 EHV charges'!$D:$O,11,FALSE)=0,"",VLOOKUP($A170,'Annex 2 EHV charges'!$D:$O,11,FALSE)),"")</f>
        <v/>
      </c>
      <c r="H170" s="72" t="str">
        <f>IFERROR(IF(VLOOKUP($A170,'Annex 2 EHV charges'!$D:$O,12,FALSE)=0,"",VLOOKUP($A170,'Annex 2 EHV charges'!$D:$O,12,FALSE)),"")</f>
        <v/>
      </c>
    </row>
    <row r="171" spans="1:8" x14ac:dyDescent="0.2">
      <c r="A171" s="66" t="str">
        <f t="array" ref="A171">IFERROR(INDEX('Annex 2 EHV charges'!$D$11:$D$11, MATCH(0, IF(ISBLANK('Annex 2 EHV charges'!$D$11:$D$11),1, COUNTIF(A$4:$A170, 'Annex 2 EHV charges'!$D$11:$D$11)), 0)),"")</f>
        <v/>
      </c>
      <c r="B171" s="65" t="str">
        <f>IF($A171="","",VLOOKUP($A171,'Annex 2 EHV charges'!$D:$O,2,0))</f>
        <v/>
      </c>
      <c r="C171" s="66" t="str">
        <f>IF($A171="","",VLOOKUP($A171,'Annex 2 EHV charges'!$D:$O,3,0))</f>
        <v/>
      </c>
      <c r="D171" s="65" t="str">
        <f>IF($A171="","",VLOOKUP($A171,'Annex 2 EHV charges'!$D:$O,4,0))</f>
        <v/>
      </c>
      <c r="E171" s="70" t="str">
        <f>IFERROR(IF(VLOOKUP($A171,'Annex 2 EHV charges'!$D:$O,9,FALSE)=0,"",VLOOKUP($A171,'Annex 2 EHV charges'!$D:$O,9,FALSE)),"")</f>
        <v/>
      </c>
      <c r="F171" s="71" t="str">
        <f>IFERROR(IF(VLOOKUP($A171,'Annex 2 EHV charges'!$D:$O,10,FALSE)=0,"",VLOOKUP($A171,'Annex 2 EHV charges'!$D:$O,10,FALSE)),"")</f>
        <v/>
      </c>
      <c r="G171" s="72" t="str">
        <f>IFERROR(IF(VLOOKUP($A171,'Annex 2 EHV charges'!$D:$O,11,FALSE)=0,"",VLOOKUP($A171,'Annex 2 EHV charges'!$D:$O,11,FALSE)),"")</f>
        <v/>
      </c>
      <c r="H171" s="72" t="str">
        <f>IFERROR(IF(VLOOKUP($A171,'Annex 2 EHV charges'!$D:$O,12,FALSE)=0,"",VLOOKUP($A171,'Annex 2 EHV charges'!$D:$O,12,FALSE)),"")</f>
        <v/>
      </c>
    </row>
    <row r="172" spans="1:8" x14ac:dyDescent="0.2">
      <c r="A172" s="66" t="str">
        <f t="array" ref="A172">IFERROR(INDEX('Annex 2 EHV charges'!$D$11:$D$11, MATCH(0, IF(ISBLANK('Annex 2 EHV charges'!$D$11:$D$11),1, COUNTIF(A$4:$A171, 'Annex 2 EHV charges'!$D$11:$D$11)), 0)),"")</f>
        <v/>
      </c>
      <c r="B172" s="65" t="str">
        <f>IF($A172="","",VLOOKUP($A172,'Annex 2 EHV charges'!$D:$O,2,0))</f>
        <v/>
      </c>
      <c r="C172" s="66" t="str">
        <f>IF($A172="","",VLOOKUP($A172,'Annex 2 EHV charges'!$D:$O,3,0))</f>
        <v/>
      </c>
      <c r="D172" s="65" t="str">
        <f>IF($A172="","",VLOOKUP($A172,'Annex 2 EHV charges'!$D:$O,4,0))</f>
        <v/>
      </c>
      <c r="E172" s="70" t="str">
        <f>IFERROR(IF(VLOOKUP($A172,'Annex 2 EHV charges'!$D:$O,9,FALSE)=0,"",VLOOKUP($A172,'Annex 2 EHV charges'!$D:$O,9,FALSE)),"")</f>
        <v/>
      </c>
      <c r="F172" s="71" t="str">
        <f>IFERROR(IF(VLOOKUP($A172,'Annex 2 EHV charges'!$D:$O,10,FALSE)=0,"",VLOOKUP($A172,'Annex 2 EHV charges'!$D:$O,10,FALSE)),"")</f>
        <v/>
      </c>
      <c r="G172" s="72" t="str">
        <f>IFERROR(IF(VLOOKUP($A172,'Annex 2 EHV charges'!$D:$O,11,FALSE)=0,"",VLOOKUP($A172,'Annex 2 EHV charges'!$D:$O,11,FALSE)),"")</f>
        <v/>
      </c>
      <c r="H172" s="72" t="str">
        <f>IFERROR(IF(VLOOKUP($A172,'Annex 2 EHV charges'!$D:$O,12,FALSE)=0,"",VLOOKUP($A172,'Annex 2 EHV charges'!$D:$O,12,FALSE)),"")</f>
        <v/>
      </c>
    </row>
    <row r="173" spans="1:8" x14ac:dyDescent="0.2">
      <c r="A173" s="66" t="str">
        <f t="array" ref="A173">IFERROR(INDEX('Annex 2 EHV charges'!$D$11:$D$11, MATCH(0, IF(ISBLANK('Annex 2 EHV charges'!$D$11:$D$11),1, COUNTIF(A$4:$A172, 'Annex 2 EHV charges'!$D$11:$D$11)), 0)),"")</f>
        <v/>
      </c>
      <c r="B173" s="65" t="str">
        <f>IF($A173="","",VLOOKUP($A173,'Annex 2 EHV charges'!$D:$O,2,0))</f>
        <v/>
      </c>
      <c r="C173" s="66" t="str">
        <f>IF($A173="","",VLOOKUP($A173,'Annex 2 EHV charges'!$D:$O,3,0))</f>
        <v/>
      </c>
      <c r="D173" s="65" t="str">
        <f>IF($A173="","",VLOOKUP($A173,'Annex 2 EHV charges'!$D:$O,4,0))</f>
        <v/>
      </c>
      <c r="E173" s="70" t="str">
        <f>IFERROR(IF(VLOOKUP($A173,'Annex 2 EHV charges'!$D:$O,9,FALSE)=0,"",VLOOKUP($A173,'Annex 2 EHV charges'!$D:$O,9,FALSE)),"")</f>
        <v/>
      </c>
      <c r="F173" s="71" t="str">
        <f>IFERROR(IF(VLOOKUP($A173,'Annex 2 EHV charges'!$D:$O,10,FALSE)=0,"",VLOOKUP($A173,'Annex 2 EHV charges'!$D:$O,10,FALSE)),"")</f>
        <v/>
      </c>
      <c r="G173" s="72" t="str">
        <f>IFERROR(IF(VLOOKUP($A173,'Annex 2 EHV charges'!$D:$O,11,FALSE)=0,"",VLOOKUP($A173,'Annex 2 EHV charges'!$D:$O,11,FALSE)),"")</f>
        <v/>
      </c>
      <c r="H173" s="72" t="str">
        <f>IFERROR(IF(VLOOKUP($A173,'Annex 2 EHV charges'!$D:$O,12,FALSE)=0,"",VLOOKUP($A173,'Annex 2 EHV charges'!$D:$O,12,FALSE)),"")</f>
        <v/>
      </c>
    </row>
    <row r="174" spans="1:8" x14ac:dyDescent="0.2">
      <c r="A174" s="66" t="str">
        <f t="array" ref="A174">IFERROR(INDEX('Annex 2 EHV charges'!$D$11:$D$11, MATCH(0, IF(ISBLANK('Annex 2 EHV charges'!$D$11:$D$11),1, COUNTIF(A$4:$A173, 'Annex 2 EHV charges'!$D$11:$D$11)), 0)),"")</f>
        <v/>
      </c>
      <c r="B174" s="65" t="str">
        <f>IF($A174="","",VLOOKUP($A174,'Annex 2 EHV charges'!$D:$O,2,0))</f>
        <v/>
      </c>
      <c r="C174" s="66" t="str">
        <f>IF($A174="","",VLOOKUP($A174,'Annex 2 EHV charges'!$D:$O,3,0))</f>
        <v/>
      </c>
      <c r="D174" s="65" t="str">
        <f>IF($A174="","",VLOOKUP($A174,'Annex 2 EHV charges'!$D:$O,4,0))</f>
        <v/>
      </c>
      <c r="E174" s="70" t="str">
        <f>IFERROR(IF(VLOOKUP($A174,'Annex 2 EHV charges'!$D:$O,9,FALSE)=0,"",VLOOKUP($A174,'Annex 2 EHV charges'!$D:$O,9,FALSE)),"")</f>
        <v/>
      </c>
      <c r="F174" s="71" t="str">
        <f>IFERROR(IF(VLOOKUP($A174,'Annex 2 EHV charges'!$D:$O,10,FALSE)=0,"",VLOOKUP($A174,'Annex 2 EHV charges'!$D:$O,10,FALSE)),"")</f>
        <v/>
      </c>
      <c r="G174" s="72" t="str">
        <f>IFERROR(IF(VLOOKUP($A174,'Annex 2 EHV charges'!$D:$O,11,FALSE)=0,"",VLOOKUP($A174,'Annex 2 EHV charges'!$D:$O,11,FALSE)),"")</f>
        <v/>
      </c>
      <c r="H174" s="72" t="str">
        <f>IFERROR(IF(VLOOKUP($A174,'Annex 2 EHV charges'!$D:$O,12,FALSE)=0,"",VLOOKUP($A174,'Annex 2 EHV charges'!$D:$O,12,FALSE)),"")</f>
        <v/>
      </c>
    </row>
    <row r="175" spans="1:8" x14ac:dyDescent="0.2">
      <c r="A175" s="66" t="str">
        <f t="array" ref="A175">IFERROR(INDEX('Annex 2 EHV charges'!$D$11:$D$11, MATCH(0, IF(ISBLANK('Annex 2 EHV charges'!$D$11:$D$11),1, COUNTIF(A$4:$A174, 'Annex 2 EHV charges'!$D$11:$D$11)), 0)),"")</f>
        <v/>
      </c>
      <c r="B175" s="65" t="str">
        <f>IF($A175="","",VLOOKUP($A175,'Annex 2 EHV charges'!$D:$O,2,0))</f>
        <v/>
      </c>
      <c r="C175" s="66" t="str">
        <f>IF($A175="","",VLOOKUP($A175,'Annex 2 EHV charges'!$D:$O,3,0))</f>
        <v/>
      </c>
      <c r="D175" s="65" t="str">
        <f>IF($A175="","",VLOOKUP($A175,'Annex 2 EHV charges'!$D:$O,4,0))</f>
        <v/>
      </c>
      <c r="E175" s="70" t="str">
        <f>IFERROR(IF(VLOOKUP($A175,'Annex 2 EHV charges'!$D:$O,9,FALSE)=0,"",VLOOKUP($A175,'Annex 2 EHV charges'!$D:$O,9,FALSE)),"")</f>
        <v/>
      </c>
      <c r="F175" s="71" t="str">
        <f>IFERROR(IF(VLOOKUP($A175,'Annex 2 EHV charges'!$D:$O,10,FALSE)=0,"",VLOOKUP($A175,'Annex 2 EHV charges'!$D:$O,10,FALSE)),"")</f>
        <v/>
      </c>
      <c r="G175" s="72" t="str">
        <f>IFERROR(IF(VLOOKUP($A175,'Annex 2 EHV charges'!$D:$O,11,FALSE)=0,"",VLOOKUP($A175,'Annex 2 EHV charges'!$D:$O,11,FALSE)),"")</f>
        <v/>
      </c>
      <c r="H175" s="72" t="str">
        <f>IFERROR(IF(VLOOKUP($A175,'Annex 2 EHV charges'!$D:$O,12,FALSE)=0,"",VLOOKUP($A175,'Annex 2 EHV charges'!$D:$O,12,FALSE)),"")</f>
        <v/>
      </c>
    </row>
    <row r="176" spans="1:8" x14ac:dyDescent="0.2">
      <c r="A176" s="66" t="str">
        <f t="array" ref="A176">IFERROR(INDEX('Annex 2 EHV charges'!$D$11:$D$11, MATCH(0, IF(ISBLANK('Annex 2 EHV charges'!$D$11:$D$11),1, COUNTIF(A$4:$A175, 'Annex 2 EHV charges'!$D$11:$D$11)), 0)),"")</f>
        <v/>
      </c>
      <c r="B176" s="65" t="str">
        <f>IF($A176="","",VLOOKUP($A176,'Annex 2 EHV charges'!$D:$O,2,0))</f>
        <v/>
      </c>
      <c r="C176" s="66" t="str">
        <f>IF($A176="","",VLOOKUP($A176,'Annex 2 EHV charges'!$D:$O,3,0))</f>
        <v/>
      </c>
      <c r="D176" s="65" t="str">
        <f>IF($A176="","",VLOOKUP($A176,'Annex 2 EHV charges'!$D:$O,4,0))</f>
        <v/>
      </c>
      <c r="E176" s="70" t="str">
        <f>IFERROR(IF(VLOOKUP($A176,'Annex 2 EHV charges'!$D:$O,9,FALSE)=0,"",VLOOKUP($A176,'Annex 2 EHV charges'!$D:$O,9,FALSE)),"")</f>
        <v/>
      </c>
      <c r="F176" s="71" t="str">
        <f>IFERROR(IF(VLOOKUP($A176,'Annex 2 EHV charges'!$D:$O,10,FALSE)=0,"",VLOOKUP($A176,'Annex 2 EHV charges'!$D:$O,10,FALSE)),"")</f>
        <v/>
      </c>
      <c r="G176" s="72" t="str">
        <f>IFERROR(IF(VLOOKUP($A176,'Annex 2 EHV charges'!$D:$O,11,FALSE)=0,"",VLOOKUP($A176,'Annex 2 EHV charges'!$D:$O,11,FALSE)),"")</f>
        <v/>
      </c>
      <c r="H176" s="72" t="str">
        <f>IFERROR(IF(VLOOKUP($A176,'Annex 2 EHV charges'!$D:$O,12,FALSE)=0,"",VLOOKUP($A176,'Annex 2 EHV charges'!$D:$O,12,FALSE)),"")</f>
        <v/>
      </c>
    </row>
    <row r="177" spans="1:8" x14ac:dyDescent="0.2">
      <c r="A177" s="66" t="str">
        <f t="array" ref="A177">IFERROR(INDEX('Annex 2 EHV charges'!$D$11:$D$11, MATCH(0, IF(ISBLANK('Annex 2 EHV charges'!$D$11:$D$11),1, COUNTIF(A$4:$A176, 'Annex 2 EHV charges'!$D$11:$D$11)), 0)),"")</f>
        <v/>
      </c>
      <c r="B177" s="65" t="str">
        <f>IF($A177="","",VLOOKUP($A177,'Annex 2 EHV charges'!$D:$O,2,0))</f>
        <v/>
      </c>
      <c r="C177" s="66" t="str">
        <f>IF($A177="","",VLOOKUP($A177,'Annex 2 EHV charges'!$D:$O,3,0))</f>
        <v/>
      </c>
      <c r="D177" s="65" t="str">
        <f>IF($A177="","",VLOOKUP($A177,'Annex 2 EHV charges'!$D:$O,4,0))</f>
        <v/>
      </c>
      <c r="E177" s="70" t="str">
        <f>IFERROR(IF(VLOOKUP($A177,'Annex 2 EHV charges'!$D:$O,9,FALSE)=0,"",VLOOKUP($A177,'Annex 2 EHV charges'!$D:$O,9,FALSE)),"")</f>
        <v/>
      </c>
      <c r="F177" s="71" t="str">
        <f>IFERROR(IF(VLOOKUP($A177,'Annex 2 EHV charges'!$D:$O,10,FALSE)=0,"",VLOOKUP($A177,'Annex 2 EHV charges'!$D:$O,10,FALSE)),"")</f>
        <v/>
      </c>
      <c r="G177" s="72" t="str">
        <f>IFERROR(IF(VLOOKUP($A177,'Annex 2 EHV charges'!$D:$O,11,FALSE)=0,"",VLOOKUP($A177,'Annex 2 EHV charges'!$D:$O,11,FALSE)),"")</f>
        <v/>
      </c>
      <c r="H177" s="72" t="str">
        <f>IFERROR(IF(VLOOKUP($A177,'Annex 2 EHV charges'!$D:$O,12,FALSE)=0,"",VLOOKUP($A177,'Annex 2 EHV charges'!$D:$O,12,FALSE)),"")</f>
        <v/>
      </c>
    </row>
    <row r="178" spans="1:8" x14ac:dyDescent="0.2">
      <c r="A178" s="66" t="str">
        <f t="array" ref="A178">IFERROR(INDEX('Annex 2 EHV charges'!$D$11:$D$11, MATCH(0, IF(ISBLANK('Annex 2 EHV charges'!$D$11:$D$11),1, COUNTIF(A$4:$A177, 'Annex 2 EHV charges'!$D$11:$D$11)), 0)),"")</f>
        <v/>
      </c>
      <c r="B178" s="65" t="str">
        <f>IF($A178="","",VLOOKUP($A178,'Annex 2 EHV charges'!$D:$O,2,0))</f>
        <v/>
      </c>
      <c r="C178" s="66" t="str">
        <f>IF($A178="","",VLOOKUP($A178,'Annex 2 EHV charges'!$D:$O,3,0))</f>
        <v/>
      </c>
      <c r="D178" s="65" t="str">
        <f>IF($A178="","",VLOOKUP($A178,'Annex 2 EHV charges'!$D:$O,4,0))</f>
        <v/>
      </c>
      <c r="E178" s="70" t="str">
        <f>IFERROR(IF(VLOOKUP($A178,'Annex 2 EHV charges'!$D:$O,9,FALSE)=0,"",VLOOKUP($A178,'Annex 2 EHV charges'!$D:$O,9,FALSE)),"")</f>
        <v/>
      </c>
      <c r="F178" s="71" t="str">
        <f>IFERROR(IF(VLOOKUP($A178,'Annex 2 EHV charges'!$D:$O,10,FALSE)=0,"",VLOOKUP($A178,'Annex 2 EHV charges'!$D:$O,10,FALSE)),"")</f>
        <v/>
      </c>
      <c r="G178" s="72" t="str">
        <f>IFERROR(IF(VLOOKUP($A178,'Annex 2 EHV charges'!$D:$O,11,FALSE)=0,"",VLOOKUP($A178,'Annex 2 EHV charges'!$D:$O,11,FALSE)),"")</f>
        <v/>
      </c>
      <c r="H178" s="72" t="str">
        <f>IFERROR(IF(VLOOKUP($A178,'Annex 2 EHV charges'!$D:$O,12,FALSE)=0,"",VLOOKUP($A178,'Annex 2 EHV charges'!$D:$O,12,FALSE)),"")</f>
        <v/>
      </c>
    </row>
    <row r="179" spans="1:8" x14ac:dyDescent="0.2">
      <c r="A179" s="66" t="str">
        <f t="array" ref="A179">IFERROR(INDEX('Annex 2 EHV charges'!$D$11:$D$11, MATCH(0, IF(ISBLANK('Annex 2 EHV charges'!$D$11:$D$11),1, COUNTIF(A$4:$A178, 'Annex 2 EHV charges'!$D$11:$D$11)), 0)),"")</f>
        <v/>
      </c>
      <c r="B179" s="65" t="str">
        <f>IF($A179="","",VLOOKUP($A179,'Annex 2 EHV charges'!$D:$O,2,0))</f>
        <v/>
      </c>
      <c r="C179" s="66" t="str">
        <f>IF($A179="","",VLOOKUP($A179,'Annex 2 EHV charges'!$D:$O,3,0))</f>
        <v/>
      </c>
      <c r="D179" s="65" t="str">
        <f>IF($A179="","",VLOOKUP($A179,'Annex 2 EHV charges'!$D:$O,4,0))</f>
        <v/>
      </c>
      <c r="E179" s="70" t="str">
        <f>IFERROR(IF(VLOOKUP($A179,'Annex 2 EHV charges'!$D:$O,9,FALSE)=0,"",VLOOKUP($A179,'Annex 2 EHV charges'!$D:$O,9,FALSE)),"")</f>
        <v/>
      </c>
      <c r="F179" s="71" t="str">
        <f>IFERROR(IF(VLOOKUP($A179,'Annex 2 EHV charges'!$D:$O,10,FALSE)=0,"",VLOOKUP($A179,'Annex 2 EHV charges'!$D:$O,10,FALSE)),"")</f>
        <v/>
      </c>
      <c r="G179" s="72" t="str">
        <f>IFERROR(IF(VLOOKUP($A179,'Annex 2 EHV charges'!$D:$O,11,FALSE)=0,"",VLOOKUP($A179,'Annex 2 EHV charges'!$D:$O,11,FALSE)),"")</f>
        <v/>
      </c>
      <c r="H179" s="72" t="str">
        <f>IFERROR(IF(VLOOKUP($A179,'Annex 2 EHV charges'!$D:$O,12,FALSE)=0,"",VLOOKUP($A179,'Annex 2 EHV charges'!$D:$O,12,FALSE)),"")</f>
        <v/>
      </c>
    </row>
    <row r="180" spans="1:8" x14ac:dyDescent="0.2">
      <c r="A180" s="66" t="str">
        <f t="array" ref="A180">IFERROR(INDEX('Annex 2 EHV charges'!$D$11:$D$11, MATCH(0, IF(ISBLANK('Annex 2 EHV charges'!$D$11:$D$11),1, COUNTIF(A$4:$A179, 'Annex 2 EHV charges'!$D$11:$D$11)), 0)),"")</f>
        <v/>
      </c>
      <c r="B180" s="65" t="str">
        <f>IF($A180="","",VLOOKUP($A180,'Annex 2 EHV charges'!$D:$O,2,0))</f>
        <v/>
      </c>
      <c r="C180" s="66" t="str">
        <f>IF($A180="","",VLOOKUP($A180,'Annex 2 EHV charges'!$D:$O,3,0))</f>
        <v/>
      </c>
      <c r="D180" s="65" t="str">
        <f>IF($A180="","",VLOOKUP($A180,'Annex 2 EHV charges'!$D:$O,4,0))</f>
        <v/>
      </c>
      <c r="E180" s="70" t="str">
        <f>IFERROR(IF(VLOOKUP($A180,'Annex 2 EHV charges'!$D:$O,9,FALSE)=0,"",VLOOKUP($A180,'Annex 2 EHV charges'!$D:$O,9,FALSE)),"")</f>
        <v/>
      </c>
      <c r="F180" s="71" t="str">
        <f>IFERROR(IF(VLOOKUP($A180,'Annex 2 EHV charges'!$D:$O,10,FALSE)=0,"",VLOOKUP($A180,'Annex 2 EHV charges'!$D:$O,10,FALSE)),"")</f>
        <v/>
      </c>
      <c r="G180" s="72" t="str">
        <f>IFERROR(IF(VLOOKUP($A180,'Annex 2 EHV charges'!$D:$O,11,FALSE)=0,"",VLOOKUP($A180,'Annex 2 EHV charges'!$D:$O,11,FALSE)),"")</f>
        <v/>
      </c>
      <c r="H180" s="72" t="str">
        <f>IFERROR(IF(VLOOKUP($A180,'Annex 2 EHV charges'!$D:$O,12,FALSE)=0,"",VLOOKUP($A180,'Annex 2 EHV charges'!$D:$O,12,FALSE)),"")</f>
        <v/>
      </c>
    </row>
    <row r="181" spans="1:8" x14ac:dyDescent="0.2">
      <c r="A181" s="66" t="str">
        <f t="array" ref="A181">IFERROR(INDEX('Annex 2 EHV charges'!$D$11:$D$11, MATCH(0, IF(ISBLANK('Annex 2 EHV charges'!$D$11:$D$11),1, COUNTIF(A$4:$A180, 'Annex 2 EHV charges'!$D$11:$D$11)), 0)),"")</f>
        <v/>
      </c>
      <c r="B181" s="65" t="str">
        <f>IF($A181="","",VLOOKUP($A181,'Annex 2 EHV charges'!$D:$O,2,0))</f>
        <v/>
      </c>
      <c r="C181" s="66" t="str">
        <f>IF($A181="","",VLOOKUP($A181,'Annex 2 EHV charges'!$D:$O,3,0))</f>
        <v/>
      </c>
      <c r="D181" s="65" t="str">
        <f>IF($A181="","",VLOOKUP($A181,'Annex 2 EHV charges'!$D:$O,4,0))</f>
        <v/>
      </c>
      <c r="E181" s="70" t="str">
        <f>IFERROR(IF(VLOOKUP($A181,'Annex 2 EHV charges'!$D:$O,9,FALSE)=0,"",VLOOKUP($A181,'Annex 2 EHV charges'!$D:$O,9,FALSE)),"")</f>
        <v/>
      </c>
      <c r="F181" s="71" t="str">
        <f>IFERROR(IF(VLOOKUP($A181,'Annex 2 EHV charges'!$D:$O,10,FALSE)=0,"",VLOOKUP($A181,'Annex 2 EHV charges'!$D:$O,10,FALSE)),"")</f>
        <v/>
      </c>
      <c r="G181" s="72" t="str">
        <f>IFERROR(IF(VLOOKUP($A181,'Annex 2 EHV charges'!$D:$O,11,FALSE)=0,"",VLOOKUP($A181,'Annex 2 EHV charges'!$D:$O,11,FALSE)),"")</f>
        <v/>
      </c>
      <c r="H181" s="72" t="str">
        <f>IFERROR(IF(VLOOKUP($A181,'Annex 2 EHV charges'!$D:$O,12,FALSE)=0,"",VLOOKUP($A181,'Annex 2 EHV charges'!$D:$O,12,FALSE)),"")</f>
        <v/>
      </c>
    </row>
    <row r="182" spans="1:8" x14ac:dyDescent="0.2">
      <c r="A182" s="66" t="str">
        <f t="array" ref="A182">IFERROR(INDEX('Annex 2 EHV charges'!$D$11:$D$11, MATCH(0, IF(ISBLANK('Annex 2 EHV charges'!$D$11:$D$11),1, COUNTIF(A$4:$A181, 'Annex 2 EHV charges'!$D$11:$D$11)), 0)),"")</f>
        <v/>
      </c>
      <c r="B182" s="65" t="str">
        <f>IF($A182="","",VLOOKUP($A182,'Annex 2 EHV charges'!$D:$O,2,0))</f>
        <v/>
      </c>
      <c r="C182" s="66" t="str">
        <f>IF($A182="","",VLOOKUP($A182,'Annex 2 EHV charges'!$D:$O,3,0))</f>
        <v/>
      </c>
      <c r="D182" s="65" t="str">
        <f>IF($A182="","",VLOOKUP($A182,'Annex 2 EHV charges'!$D:$O,4,0))</f>
        <v/>
      </c>
      <c r="E182" s="70" t="str">
        <f>IFERROR(IF(VLOOKUP($A182,'Annex 2 EHV charges'!$D:$O,9,FALSE)=0,"",VLOOKUP($A182,'Annex 2 EHV charges'!$D:$O,9,FALSE)),"")</f>
        <v/>
      </c>
      <c r="F182" s="71" t="str">
        <f>IFERROR(IF(VLOOKUP($A182,'Annex 2 EHV charges'!$D:$O,10,FALSE)=0,"",VLOOKUP($A182,'Annex 2 EHV charges'!$D:$O,10,FALSE)),"")</f>
        <v/>
      </c>
      <c r="G182" s="72" t="str">
        <f>IFERROR(IF(VLOOKUP($A182,'Annex 2 EHV charges'!$D:$O,11,FALSE)=0,"",VLOOKUP($A182,'Annex 2 EHV charges'!$D:$O,11,FALSE)),"")</f>
        <v/>
      </c>
      <c r="H182" s="72" t="str">
        <f>IFERROR(IF(VLOOKUP($A182,'Annex 2 EHV charges'!$D:$O,12,FALSE)=0,"",VLOOKUP($A182,'Annex 2 EHV charges'!$D:$O,12,FALSE)),"")</f>
        <v/>
      </c>
    </row>
    <row r="183" spans="1:8" x14ac:dyDescent="0.2">
      <c r="A183" s="66" t="str">
        <f t="array" ref="A183">IFERROR(INDEX('Annex 2 EHV charges'!$D$11:$D$11, MATCH(0, IF(ISBLANK('Annex 2 EHV charges'!$D$11:$D$11),1, COUNTIF(A$4:$A182, 'Annex 2 EHV charges'!$D$11:$D$11)), 0)),"")</f>
        <v/>
      </c>
      <c r="B183" s="65" t="str">
        <f>IF($A183="","",VLOOKUP($A183,'Annex 2 EHV charges'!$D:$O,2,0))</f>
        <v/>
      </c>
      <c r="C183" s="66" t="str">
        <f>IF($A183="","",VLOOKUP($A183,'Annex 2 EHV charges'!$D:$O,3,0))</f>
        <v/>
      </c>
      <c r="D183" s="65" t="str">
        <f>IF($A183="","",VLOOKUP($A183,'Annex 2 EHV charges'!$D:$O,4,0))</f>
        <v/>
      </c>
      <c r="E183" s="70" t="str">
        <f>IFERROR(IF(VLOOKUP($A183,'Annex 2 EHV charges'!$D:$O,9,FALSE)=0,"",VLOOKUP($A183,'Annex 2 EHV charges'!$D:$O,9,FALSE)),"")</f>
        <v/>
      </c>
      <c r="F183" s="71" t="str">
        <f>IFERROR(IF(VLOOKUP($A183,'Annex 2 EHV charges'!$D:$O,10,FALSE)=0,"",VLOOKUP($A183,'Annex 2 EHV charges'!$D:$O,10,FALSE)),"")</f>
        <v/>
      </c>
      <c r="G183" s="72" t="str">
        <f>IFERROR(IF(VLOOKUP($A183,'Annex 2 EHV charges'!$D:$O,11,FALSE)=0,"",VLOOKUP($A183,'Annex 2 EHV charges'!$D:$O,11,FALSE)),"")</f>
        <v/>
      </c>
      <c r="H183" s="72" t="str">
        <f>IFERROR(IF(VLOOKUP($A183,'Annex 2 EHV charges'!$D:$O,12,FALSE)=0,"",VLOOKUP($A183,'Annex 2 EHV charges'!$D:$O,12,FALSE)),"")</f>
        <v/>
      </c>
    </row>
    <row r="184" spans="1:8" x14ac:dyDescent="0.2">
      <c r="A184" s="66" t="str">
        <f t="array" ref="A184">IFERROR(INDEX('Annex 2 EHV charges'!$D$11:$D$11, MATCH(0, IF(ISBLANK('Annex 2 EHV charges'!$D$11:$D$11),1, COUNTIF(A$4:$A183, 'Annex 2 EHV charges'!$D$11:$D$11)), 0)),"")</f>
        <v/>
      </c>
      <c r="B184" s="65" t="str">
        <f>IF($A184="","",VLOOKUP($A184,'Annex 2 EHV charges'!$D:$O,2,0))</f>
        <v/>
      </c>
      <c r="C184" s="66" t="str">
        <f>IF($A184="","",VLOOKUP($A184,'Annex 2 EHV charges'!$D:$O,3,0))</f>
        <v/>
      </c>
      <c r="D184" s="65" t="str">
        <f>IF($A184="","",VLOOKUP($A184,'Annex 2 EHV charges'!$D:$O,4,0))</f>
        <v/>
      </c>
      <c r="E184" s="70" t="str">
        <f>IFERROR(IF(VLOOKUP($A184,'Annex 2 EHV charges'!$D:$O,9,FALSE)=0,"",VLOOKUP($A184,'Annex 2 EHV charges'!$D:$O,9,FALSE)),"")</f>
        <v/>
      </c>
      <c r="F184" s="71" t="str">
        <f>IFERROR(IF(VLOOKUP($A184,'Annex 2 EHV charges'!$D:$O,10,FALSE)=0,"",VLOOKUP($A184,'Annex 2 EHV charges'!$D:$O,10,FALSE)),"")</f>
        <v/>
      </c>
      <c r="G184" s="72" t="str">
        <f>IFERROR(IF(VLOOKUP($A184,'Annex 2 EHV charges'!$D:$O,11,FALSE)=0,"",VLOOKUP($A184,'Annex 2 EHV charges'!$D:$O,11,FALSE)),"")</f>
        <v/>
      </c>
      <c r="H184" s="72" t="str">
        <f>IFERROR(IF(VLOOKUP($A184,'Annex 2 EHV charges'!$D:$O,12,FALSE)=0,"",VLOOKUP($A184,'Annex 2 EHV charges'!$D:$O,12,FALSE)),"")</f>
        <v/>
      </c>
    </row>
    <row r="185" spans="1:8" x14ac:dyDescent="0.2">
      <c r="A185" s="66" t="str">
        <f t="array" ref="A185">IFERROR(INDEX('Annex 2 EHV charges'!$D$11:$D$11, MATCH(0, IF(ISBLANK('Annex 2 EHV charges'!$D$11:$D$11),1, COUNTIF(A$4:$A184, 'Annex 2 EHV charges'!$D$11:$D$11)), 0)),"")</f>
        <v/>
      </c>
      <c r="B185" s="65" t="str">
        <f>IF($A185="","",VLOOKUP($A185,'Annex 2 EHV charges'!$D:$O,2,0))</f>
        <v/>
      </c>
      <c r="C185" s="66" t="str">
        <f>IF($A185="","",VLOOKUP($A185,'Annex 2 EHV charges'!$D:$O,3,0))</f>
        <v/>
      </c>
      <c r="D185" s="65" t="str">
        <f>IF($A185="","",VLOOKUP($A185,'Annex 2 EHV charges'!$D:$O,4,0))</f>
        <v/>
      </c>
      <c r="E185" s="70" t="str">
        <f>IFERROR(IF(VLOOKUP($A185,'Annex 2 EHV charges'!$D:$O,9,FALSE)=0,"",VLOOKUP($A185,'Annex 2 EHV charges'!$D:$O,9,FALSE)),"")</f>
        <v/>
      </c>
      <c r="F185" s="71" t="str">
        <f>IFERROR(IF(VLOOKUP($A185,'Annex 2 EHV charges'!$D:$O,10,FALSE)=0,"",VLOOKUP($A185,'Annex 2 EHV charges'!$D:$O,10,FALSE)),"")</f>
        <v/>
      </c>
      <c r="G185" s="72" t="str">
        <f>IFERROR(IF(VLOOKUP($A185,'Annex 2 EHV charges'!$D:$O,11,FALSE)=0,"",VLOOKUP($A185,'Annex 2 EHV charges'!$D:$O,11,FALSE)),"")</f>
        <v/>
      </c>
      <c r="H185" s="72" t="str">
        <f>IFERROR(IF(VLOOKUP($A185,'Annex 2 EHV charges'!$D:$O,12,FALSE)=0,"",VLOOKUP($A185,'Annex 2 EHV charges'!$D:$O,12,FALSE)),"")</f>
        <v/>
      </c>
    </row>
    <row r="186" spans="1:8" x14ac:dyDescent="0.2">
      <c r="A186" s="66" t="str">
        <f t="array" ref="A186">IFERROR(INDEX('Annex 2 EHV charges'!$D$11:$D$11, MATCH(0, IF(ISBLANK('Annex 2 EHV charges'!$D$11:$D$11),1, COUNTIF(A$4:$A185, 'Annex 2 EHV charges'!$D$11:$D$11)), 0)),"")</f>
        <v/>
      </c>
      <c r="B186" s="65" t="str">
        <f>IF($A186="","",VLOOKUP($A186,'Annex 2 EHV charges'!$D:$O,2,0))</f>
        <v/>
      </c>
      <c r="C186" s="66" t="str">
        <f>IF($A186="","",VLOOKUP($A186,'Annex 2 EHV charges'!$D:$O,3,0))</f>
        <v/>
      </c>
      <c r="D186" s="65" t="str">
        <f>IF($A186="","",VLOOKUP($A186,'Annex 2 EHV charges'!$D:$O,4,0))</f>
        <v/>
      </c>
      <c r="E186" s="70" t="str">
        <f>IFERROR(IF(VLOOKUP($A186,'Annex 2 EHV charges'!$D:$O,9,FALSE)=0,"",VLOOKUP($A186,'Annex 2 EHV charges'!$D:$O,9,FALSE)),"")</f>
        <v/>
      </c>
      <c r="F186" s="71" t="str">
        <f>IFERROR(IF(VLOOKUP($A186,'Annex 2 EHV charges'!$D:$O,10,FALSE)=0,"",VLOOKUP($A186,'Annex 2 EHV charges'!$D:$O,10,FALSE)),"")</f>
        <v/>
      </c>
      <c r="G186" s="72" t="str">
        <f>IFERROR(IF(VLOOKUP($A186,'Annex 2 EHV charges'!$D:$O,11,FALSE)=0,"",VLOOKUP($A186,'Annex 2 EHV charges'!$D:$O,11,FALSE)),"")</f>
        <v/>
      </c>
      <c r="H186" s="72" t="str">
        <f>IFERROR(IF(VLOOKUP($A186,'Annex 2 EHV charges'!$D:$O,12,FALSE)=0,"",VLOOKUP($A186,'Annex 2 EHV charges'!$D:$O,12,FALSE)),"")</f>
        <v/>
      </c>
    </row>
    <row r="187" spans="1:8" x14ac:dyDescent="0.2">
      <c r="A187" s="66" t="str">
        <f t="array" ref="A187">IFERROR(INDEX('Annex 2 EHV charges'!$D$11:$D$11, MATCH(0, IF(ISBLANK('Annex 2 EHV charges'!$D$11:$D$11),1, COUNTIF(A$4:$A186, 'Annex 2 EHV charges'!$D$11:$D$11)), 0)),"")</f>
        <v/>
      </c>
      <c r="B187" s="65" t="str">
        <f>IF($A187="","",VLOOKUP($A187,'Annex 2 EHV charges'!$D:$O,2,0))</f>
        <v/>
      </c>
      <c r="C187" s="66" t="str">
        <f>IF($A187="","",VLOOKUP($A187,'Annex 2 EHV charges'!$D:$O,3,0))</f>
        <v/>
      </c>
      <c r="D187" s="65" t="str">
        <f>IF($A187="","",VLOOKUP($A187,'Annex 2 EHV charges'!$D:$O,4,0))</f>
        <v/>
      </c>
      <c r="E187" s="70" t="str">
        <f>IFERROR(IF(VLOOKUP($A187,'Annex 2 EHV charges'!$D:$O,9,FALSE)=0,"",VLOOKUP($A187,'Annex 2 EHV charges'!$D:$O,9,FALSE)),"")</f>
        <v/>
      </c>
      <c r="F187" s="71" t="str">
        <f>IFERROR(IF(VLOOKUP($A187,'Annex 2 EHV charges'!$D:$O,10,FALSE)=0,"",VLOOKUP($A187,'Annex 2 EHV charges'!$D:$O,10,FALSE)),"")</f>
        <v/>
      </c>
      <c r="G187" s="72" t="str">
        <f>IFERROR(IF(VLOOKUP($A187,'Annex 2 EHV charges'!$D:$O,11,FALSE)=0,"",VLOOKUP($A187,'Annex 2 EHV charges'!$D:$O,11,FALSE)),"")</f>
        <v/>
      </c>
      <c r="H187" s="72" t="str">
        <f>IFERROR(IF(VLOOKUP($A187,'Annex 2 EHV charges'!$D:$O,12,FALSE)=0,"",VLOOKUP($A187,'Annex 2 EHV charges'!$D:$O,12,FALSE)),"")</f>
        <v/>
      </c>
    </row>
    <row r="188" spans="1:8" x14ac:dyDescent="0.2">
      <c r="A188" s="66" t="str">
        <f t="array" ref="A188">IFERROR(INDEX('Annex 2 EHV charges'!$D$11:$D$11, MATCH(0, IF(ISBLANK('Annex 2 EHV charges'!$D$11:$D$11),1, COUNTIF(A$4:$A187, 'Annex 2 EHV charges'!$D$11:$D$11)), 0)),"")</f>
        <v/>
      </c>
      <c r="B188" s="65" t="str">
        <f>IF($A188="","",VLOOKUP($A188,'Annex 2 EHV charges'!$D:$O,2,0))</f>
        <v/>
      </c>
      <c r="C188" s="66" t="str">
        <f>IF($A188="","",VLOOKUP($A188,'Annex 2 EHV charges'!$D:$O,3,0))</f>
        <v/>
      </c>
      <c r="D188" s="65" t="str">
        <f>IF($A188="","",VLOOKUP($A188,'Annex 2 EHV charges'!$D:$O,4,0))</f>
        <v/>
      </c>
      <c r="E188" s="70" t="str">
        <f>IFERROR(IF(VLOOKUP($A188,'Annex 2 EHV charges'!$D:$O,9,FALSE)=0,"",VLOOKUP($A188,'Annex 2 EHV charges'!$D:$O,9,FALSE)),"")</f>
        <v/>
      </c>
      <c r="F188" s="71" t="str">
        <f>IFERROR(IF(VLOOKUP($A188,'Annex 2 EHV charges'!$D:$O,10,FALSE)=0,"",VLOOKUP($A188,'Annex 2 EHV charges'!$D:$O,10,FALSE)),"")</f>
        <v/>
      </c>
      <c r="G188" s="72" t="str">
        <f>IFERROR(IF(VLOOKUP($A188,'Annex 2 EHV charges'!$D:$O,11,FALSE)=0,"",VLOOKUP($A188,'Annex 2 EHV charges'!$D:$O,11,FALSE)),"")</f>
        <v/>
      </c>
      <c r="H188" s="72" t="str">
        <f>IFERROR(IF(VLOOKUP($A188,'Annex 2 EHV charges'!$D:$O,12,FALSE)=0,"",VLOOKUP($A188,'Annex 2 EHV charges'!$D:$O,12,FALSE)),"")</f>
        <v/>
      </c>
    </row>
    <row r="189" spans="1:8" x14ac:dyDescent="0.2">
      <c r="A189" s="66" t="str">
        <f t="array" ref="A189">IFERROR(INDEX('Annex 2 EHV charges'!$D$11:$D$11, MATCH(0, IF(ISBLANK('Annex 2 EHV charges'!$D$11:$D$11),1, COUNTIF(A$4:$A188, 'Annex 2 EHV charges'!$D$11:$D$11)), 0)),"")</f>
        <v/>
      </c>
      <c r="B189" s="65" t="str">
        <f>IF($A189="","",VLOOKUP($A189,'Annex 2 EHV charges'!$D:$O,2,0))</f>
        <v/>
      </c>
      <c r="C189" s="66" t="str">
        <f>IF($A189="","",VLOOKUP($A189,'Annex 2 EHV charges'!$D:$O,3,0))</f>
        <v/>
      </c>
      <c r="D189" s="65" t="str">
        <f>IF($A189="","",VLOOKUP($A189,'Annex 2 EHV charges'!$D:$O,4,0))</f>
        <v/>
      </c>
      <c r="E189" s="70" t="str">
        <f>IFERROR(IF(VLOOKUP($A189,'Annex 2 EHV charges'!$D:$O,9,FALSE)=0,"",VLOOKUP($A189,'Annex 2 EHV charges'!$D:$O,9,FALSE)),"")</f>
        <v/>
      </c>
      <c r="F189" s="71" t="str">
        <f>IFERROR(IF(VLOOKUP($A189,'Annex 2 EHV charges'!$D:$O,10,FALSE)=0,"",VLOOKUP($A189,'Annex 2 EHV charges'!$D:$O,10,FALSE)),"")</f>
        <v/>
      </c>
      <c r="G189" s="72" t="str">
        <f>IFERROR(IF(VLOOKUP($A189,'Annex 2 EHV charges'!$D:$O,11,FALSE)=0,"",VLOOKUP($A189,'Annex 2 EHV charges'!$D:$O,11,FALSE)),"")</f>
        <v/>
      </c>
      <c r="H189" s="72" t="str">
        <f>IFERROR(IF(VLOOKUP($A189,'Annex 2 EHV charges'!$D:$O,12,FALSE)=0,"",VLOOKUP($A189,'Annex 2 EHV charges'!$D:$O,12,FALSE)),"")</f>
        <v/>
      </c>
    </row>
    <row r="190" spans="1:8" x14ac:dyDescent="0.2">
      <c r="A190" s="66" t="str">
        <f t="array" ref="A190">IFERROR(INDEX('Annex 2 EHV charges'!$D$11:$D$11, MATCH(0, IF(ISBLANK('Annex 2 EHV charges'!$D$11:$D$11),1, COUNTIF(A$4:$A189, 'Annex 2 EHV charges'!$D$11:$D$11)), 0)),"")</f>
        <v/>
      </c>
      <c r="B190" s="65" t="str">
        <f>IF($A190="","",VLOOKUP($A190,'Annex 2 EHV charges'!$D:$O,2,0))</f>
        <v/>
      </c>
      <c r="C190" s="66" t="str">
        <f>IF($A190="","",VLOOKUP($A190,'Annex 2 EHV charges'!$D:$O,3,0))</f>
        <v/>
      </c>
      <c r="D190" s="65" t="str">
        <f>IF($A190="","",VLOOKUP($A190,'Annex 2 EHV charges'!$D:$O,4,0))</f>
        <v/>
      </c>
      <c r="E190" s="70" t="str">
        <f>IFERROR(IF(VLOOKUP($A190,'Annex 2 EHV charges'!$D:$O,9,FALSE)=0,"",VLOOKUP($A190,'Annex 2 EHV charges'!$D:$O,9,FALSE)),"")</f>
        <v/>
      </c>
      <c r="F190" s="71" t="str">
        <f>IFERROR(IF(VLOOKUP($A190,'Annex 2 EHV charges'!$D:$O,10,FALSE)=0,"",VLOOKUP($A190,'Annex 2 EHV charges'!$D:$O,10,FALSE)),"")</f>
        <v/>
      </c>
      <c r="G190" s="72" t="str">
        <f>IFERROR(IF(VLOOKUP($A190,'Annex 2 EHV charges'!$D:$O,11,FALSE)=0,"",VLOOKUP($A190,'Annex 2 EHV charges'!$D:$O,11,FALSE)),"")</f>
        <v/>
      </c>
      <c r="H190" s="72" t="str">
        <f>IFERROR(IF(VLOOKUP($A190,'Annex 2 EHV charges'!$D:$O,12,FALSE)=0,"",VLOOKUP($A190,'Annex 2 EHV charges'!$D:$O,12,FALSE)),"")</f>
        <v/>
      </c>
    </row>
    <row r="191" spans="1:8" x14ac:dyDescent="0.2">
      <c r="A191" s="66" t="str">
        <f t="array" ref="A191">IFERROR(INDEX('Annex 2 EHV charges'!$D$11:$D$11, MATCH(0, IF(ISBLANK('Annex 2 EHV charges'!$D$11:$D$11),1, COUNTIF(A$4:$A190, 'Annex 2 EHV charges'!$D$11:$D$11)), 0)),"")</f>
        <v/>
      </c>
      <c r="B191" s="65" t="str">
        <f>IF($A191="","",VLOOKUP($A191,'Annex 2 EHV charges'!$D:$O,2,0))</f>
        <v/>
      </c>
      <c r="C191" s="66" t="str">
        <f>IF($A191="","",VLOOKUP($A191,'Annex 2 EHV charges'!$D:$O,3,0))</f>
        <v/>
      </c>
      <c r="D191" s="65" t="str">
        <f>IF($A191="","",VLOOKUP($A191,'Annex 2 EHV charges'!$D:$O,4,0))</f>
        <v/>
      </c>
      <c r="E191" s="70" t="str">
        <f>IFERROR(IF(VLOOKUP($A191,'Annex 2 EHV charges'!$D:$O,9,FALSE)=0,"",VLOOKUP($A191,'Annex 2 EHV charges'!$D:$O,9,FALSE)),"")</f>
        <v/>
      </c>
      <c r="F191" s="71" t="str">
        <f>IFERROR(IF(VLOOKUP($A191,'Annex 2 EHV charges'!$D:$O,10,FALSE)=0,"",VLOOKUP($A191,'Annex 2 EHV charges'!$D:$O,10,FALSE)),"")</f>
        <v/>
      </c>
      <c r="G191" s="72" t="str">
        <f>IFERROR(IF(VLOOKUP($A191,'Annex 2 EHV charges'!$D:$O,11,FALSE)=0,"",VLOOKUP($A191,'Annex 2 EHV charges'!$D:$O,11,FALSE)),"")</f>
        <v/>
      </c>
      <c r="H191" s="72" t="str">
        <f>IFERROR(IF(VLOOKUP($A191,'Annex 2 EHV charges'!$D:$O,12,FALSE)=0,"",VLOOKUP($A191,'Annex 2 EHV charges'!$D:$O,12,FALSE)),"")</f>
        <v/>
      </c>
    </row>
    <row r="192" spans="1:8" x14ac:dyDescent="0.2">
      <c r="A192" s="66" t="str">
        <f t="array" ref="A192">IFERROR(INDEX('Annex 2 EHV charges'!$D$11:$D$11, MATCH(0, IF(ISBLANK('Annex 2 EHV charges'!$D$11:$D$11),1, COUNTIF(A$4:$A191, 'Annex 2 EHV charges'!$D$11:$D$11)), 0)),"")</f>
        <v/>
      </c>
      <c r="B192" s="65" t="str">
        <f>IF($A192="","",VLOOKUP($A192,'Annex 2 EHV charges'!$D:$O,2,0))</f>
        <v/>
      </c>
      <c r="C192" s="66" t="str">
        <f>IF($A192="","",VLOOKUP($A192,'Annex 2 EHV charges'!$D:$O,3,0))</f>
        <v/>
      </c>
      <c r="D192" s="65" t="str">
        <f>IF($A192="","",VLOOKUP($A192,'Annex 2 EHV charges'!$D:$O,4,0))</f>
        <v/>
      </c>
      <c r="E192" s="70" t="str">
        <f>IFERROR(IF(VLOOKUP($A192,'Annex 2 EHV charges'!$D:$O,9,FALSE)=0,"",VLOOKUP($A192,'Annex 2 EHV charges'!$D:$O,9,FALSE)),"")</f>
        <v/>
      </c>
      <c r="F192" s="71" t="str">
        <f>IFERROR(IF(VLOOKUP($A192,'Annex 2 EHV charges'!$D:$O,10,FALSE)=0,"",VLOOKUP($A192,'Annex 2 EHV charges'!$D:$O,10,FALSE)),"")</f>
        <v/>
      </c>
      <c r="G192" s="72" t="str">
        <f>IFERROR(IF(VLOOKUP($A192,'Annex 2 EHV charges'!$D:$O,11,FALSE)=0,"",VLOOKUP($A192,'Annex 2 EHV charges'!$D:$O,11,FALSE)),"")</f>
        <v/>
      </c>
      <c r="H192" s="72" t="str">
        <f>IFERROR(IF(VLOOKUP($A192,'Annex 2 EHV charges'!$D:$O,12,FALSE)=0,"",VLOOKUP($A192,'Annex 2 EHV charges'!$D:$O,12,FALSE)),"")</f>
        <v/>
      </c>
    </row>
    <row r="193" spans="1:8" x14ac:dyDescent="0.2">
      <c r="A193" s="66" t="str">
        <f t="array" ref="A193">IFERROR(INDEX('Annex 2 EHV charges'!$D$11:$D$11, MATCH(0, IF(ISBLANK('Annex 2 EHV charges'!$D$11:$D$11),1, COUNTIF(A$4:$A192, 'Annex 2 EHV charges'!$D$11:$D$11)), 0)),"")</f>
        <v/>
      </c>
      <c r="B193" s="65" t="str">
        <f>IF($A193="","",VLOOKUP($A193,'Annex 2 EHV charges'!$D:$O,2,0))</f>
        <v/>
      </c>
      <c r="C193" s="66" t="str">
        <f>IF($A193="","",VLOOKUP($A193,'Annex 2 EHV charges'!$D:$O,3,0))</f>
        <v/>
      </c>
      <c r="D193" s="65" t="str">
        <f>IF($A193="","",VLOOKUP($A193,'Annex 2 EHV charges'!$D:$O,4,0))</f>
        <v/>
      </c>
      <c r="E193" s="70" t="str">
        <f>IFERROR(IF(VLOOKUP($A193,'Annex 2 EHV charges'!$D:$O,9,FALSE)=0,"",VLOOKUP($A193,'Annex 2 EHV charges'!$D:$O,9,FALSE)),"")</f>
        <v/>
      </c>
      <c r="F193" s="71" t="str">
        <f>IFERROR(IF(VLOOKUP($A193,'Annex 2 EHV charges'!$D:$O,10,FALSE)=0,"",VLOOKUP($A193,'Annex 2 EHV charges'!$D:$O,10,FALSE)),"")</f>
        <v/>
      </c>
      <c r="G193" s="72" t="str">
        <f>IFERROR(IF(VLOOKUP($A193,'Annex 2 EHV charges'!$D:$O,11,FALSE)=0,"",VLOOKUP($A193,'Annex 2 EHV charges'!$D:$O,11,FALSE)),"")</f>
        <v/>
      </c>
      <c r="H193" s="72" t="str">
        <f>IFERROR(IF(VLOOKUP($A193,'Annex 2 EHV charges'!$D:$O,12,FALSE)=0,"",VLOOKUP($A193,'Annex 2 EHV charges'!$D:$O,12,FALSE)),"")</f>
        <v/>
      </c>
    </row>
    <row r="194" spans="1:8" x14ac:dyDescent="0.2">
      <c r="A194" s="66" t="str">
        <f t="array" ref="A194">IFERROR(INDEX('Annex 2 EHV charges'!$D$11:$D$11, MATCH(0, IF(ISBLANK('Annex 2 EHV charges'!$D$11:$D$11),1, COUNTIF(A$4:$A193, 'Annex 2 EHV charges'!$D$11:$D$11)), 0)),"")</f>
        <v/>
      </c>
      <c r="B194" s="65" t="str">
        <f>IF($A194="","",VLOOKUP($A194,'Annex 2 EHV charges'!$D:$O,2,0))</f>
        <v/>
      </c>
      <c r="C194" s="66" t="str">
        <f>IF($A194="","",VLOOKUP($A194,'Annex 2 EHV charges'!$D:$O,3,0))</f>
        <v/>
      </c>
      <c r="D194" s="65" t="str">
        <f>IF($A194="","",VLOOKUP($A194,'Annex 2 EHV charges'!$D:$O,4,0))</f>
        <v/>
      </c>
      <c r="E194" s="70" t="str">
        <f>IFERROR(IF(VLOOKUP($A194,'Annex 2 EHV charges'!$D:$O,9,FALSE)=0,"",VLOOKUP($A194,'Annex 2 EHV charges'!$D:$O,9,FALSE)),"")</f>
        <v/>
      </c>
      <c r="F194" s="71" t="str">
        <f>IFERROR(IF(VLOOKUP($A194,'Annex 2 EHV charges'!$D:$O,10,FALSE)=0,"",VLOOKUP($A194,'Annex 2 EHV charges'!$D:$O,10,FALSE)),"")</f>
        <v/>
      </c>
      <c r="G194" s="72" t="str">
        <f>IFERROR(IF(VLOOKUP($A194,'Annex 2 EHV charges'!$D:$O,11,FALSE)=0,"",VLOOKUP($A194,'Annex 2 EHV charges'!$D:$O,11,FALSE)),"")</f>
        <v/>
      </c>
      <c r="H194" s="72" t="str">
        <f>IFERROR(IF(VLOOKUP($A194,'Annex 2 EHV charges'!$D:$O,12,FALSE)=0,"",VLOOKUP($A194,'Annex 2 EHV charges'!$D:$O,12,FALSE)),"")</f>
        <v/>
      </c>
    </row>
    <row r="195" spans="1:8" x14ac:dyDescent="0.2">
      <c r="A195" s="66" t="str">
        <f t="array" ref="A195">IFERROR(INDEX('Annex 2 EHV charges'!$D$11:$D$11, MATCH(0, IF(ISBLANK('Annex 2 EHV charges'!$D$11:$D$11),1, COUNTIF(A$4:$A194, 'Annex 2 EHV charges'!$D$11:$D$11)), 0)),"")</f>
        <v/>
      </c>
      <c r="B195" s="65" t="str">
        <f>IF($A195="","",VLOOKUP($A195,'Annex 2 EHV charges'!$D:$O,2,0))</f>
        <v/>
      </c>
      <c r="C195" s="66" t="str">
        <f>IF($A195="","",VLOOKUP($A195,'Annex 2 EHV charges'!$D:$O,3,0))</f>
        <v/>
      </c>
      <c r="D195" s="65" t="str">
        <f>IF($A195="","",VLOOKUP($A195,'Annex 2 EHV charges'!$D:$O,4,0))</f>
        <v/>
      </c>
      <c r="E195" s="70" t="str">
        <f>IFERROR(IF(VLOOKUP($A195,'Annex 2 EHV charges'!$D:$O,9,FALSE)=0,"",VLOOKUP($A195,'Annex 2 EHV charges'!$D:$O,9,FALSE)),"")</f>
        <v/>
      </c>
      <c r="F195" s="71" t="str">
        <f>IFERROR(IF(VLOOKUP($A195,'Annex 2 EHV charges'!$D:$O,10,FALSE)=0,"",VLOOKUP($A195,'Annex 2 EHV charges'!$D:$O,10,FALSE)),"")</f>
        <v/>
      </c>
      <c r="G195" s="72" t="str">
        <f>IFERROR(IF(VLOOKUP($A195,'Annex 2 EHV charges'!$D:$O,11,FALSE)=0,"",VLOOKUP($A195,'Annex 2 EHV charges'!$D:$O,11,FALSE)),"")</f>
        <v/>
      </c>
      <c r="H195" s="72" t="str">
        <f>IFERROR(IF(VLOOKUP($A195,'Annex 2 EHV charges'!$D:$O,12,FALSE)=0,"",VLOOKUP($A195,'Annex 2 EHV charges'!$D:$O,12,FALSE)),"")</f>
        <v/>
      </c>
    </row>
    <row r="196" spans="1:8" x14ac:dyDescent="0.2">
      <c r="A196" s="66" t="str">
        <f t="array" ref="A196">IFERROR(INDEX('Annex 2 EHV charges'!$D$11:$D$11, MATCH(0, IF(ISBLANK('Annex 2 EHV charges'!$D$11:$D$11),1, COUNTIF(A$4:$A195, 'Annex 2 EHV charges'!$D$11:$D$11)), 0)),"")</f>
        <v/>
      </c>
      <c r="B196" s="65" t="str">
        <f>IF($A196="","",VLOOKUP($A196,'Annex 2 EHV charges'!$D:$O,2,0))</f>
        <v/>
      </c>
      <c r="C196" s="66" t="str">
        <f>IF($A196="","",VLOOKUP($A196,'Annex 2 EHV charges'!$D:$O,3,0))</f>
        <v/>
      </c>
      <c r="D196" s="65" t="str">
        <f>IF($A196="","",VLOOKUP($A196,'Annex 2 EHV charges'!$D:$O,4,0))</f>
        <v/>
      </c>
      <c r="E196" s="70" t="str">
        <f>IFERROR(IF(VLOOKUP($A196,'Annex 2 EHV charges'!$D:$O,9,FALSE)=0,"",VLOOKUP($A196,'Annex 2 EHV charges'!$D:$O,9,FALSE)),"")</f>
        <v/>
      </c>
      <c r="F196" s="71" t="str">
        <f>IFERROR(IF(VLOOKUP($A196,'Annex 2 EHV charges'!$D:$O,10,FALSE)=0,"",VLOOKUP($A196,'Annex 2 EHV charges'!$D:$O,10,FALSE)),"")</f>
        <v/>
      </c>
      <c r="G196" s="72" t="str">
        <f>IFERROR(IF(VLOOKUP($A196,'Annex 2 EHV charges'!$D:$O,11,FALSE)=0,"",VLOOKUP($A196,'Annex 2 EHV charges'!$D:$O,11,FALSE)),"")</f>
        <v/>
      </c>
      <c r="H196" s="72" t="str">
        <f>IFERROR(IF(VLOOKUP($A196,'Annex 2 EHV charges'!$D:$O,12,FALSE)=0,"",VLOOKUP($A196,'Annex 2 EHV charges'!$D:$O,12,FALSE)),"")</f>
        <v/>
      </c>
    </row>
    <row r="197" spans="1:8" x14ac:dyDescent="0.2">
      <c r="A197" s="66" t="str">
        <f t="array" ref="A197">IFERROR(INDEX('Annex 2 EHV charges'!$D$11:$D$11, MATCH(0, IF(ISBLANK('Annex 2 EHV charges'!$D$11:$D$11),1, COUNTIF(A$4:$A196, 'Annex 2 EHV charges'!$D$11:$D$11)), 0)),"")</f>
        <v/>
      </c>
      <c r="B197" s="65" t="str">
        <f>IF($A197="","",VLOOKUP($A197,'Annex 2 EHV charges'!$D:$O,2,0))</f>
        <v/>
      </c>
      <c r="C197" s="66" t="str">
        <f>IF($A197="","",VLOOKUP($A197,'Annex 2 EHV charges'!$D:$O,3,0))</f>
        <v/>
      </c>
      <c r="D197" s="65" t="str">
        <f>IF($A197="","",VLOOKUP($A197,'Annex 2 EHV charges'!$D:$O,4,0))</f>
        <v/>
      </c>
      <c r="E197" s="70" t="str">
        <f>IFERROR(IF(VLOOKUP($A197,'Annex 2 EHV charges'!$D:$O,9,FALSE)=0,"",VLOOKUP($A197,'Annex 2 EHV charges'!$D:$O,9,FALSE)),"")</f>
        <v/>
      </c>
      <c r="F197" s="71" t="str">
        <f>IFERROR(IF(VLOOKUP($A197,'Annex 2 EHV charges'!$D:$O,10,FALSE)=0,"",VLOOKUP($A197,'Annex 2 EHV charges'!$D:$O,10,FALSE)),"")</f>
        <v/>
      </c>
      <c r="G197" s="72" t="str">
        <f>IFERROR(IF(VLOOKUP($A197,'Annex 2 EHV charges'!$D:$O,11,FALSE)=0,"",VLOOKUP($A197,'Annex 2 EHV charges'!$D:$O,11,FALSE)),"")</f>
        <v/>
      </c>
      <c r="H197" s="72" t="str">
        <f>IFERROR(IF(VLOOKUP($A197,'Annex 2 EHV charges'!$D:$O,12,FALSE)=0,"",VLOOKUP($A197,'Annex 2 EHV charges'!$D:$O,12,FALSE)),"")</f>
        <v/>
      </c>
    </row>
    <row r="198" spans="1:8" x14ac:dyDescent="0.2">
      <c r="A198" s="66" t="str">
        <f t="array" ref="A198">IFERROR(INDEX('Annex 2 EHV charges'!$D$11:$D$11, MATCH(0, IF(ISBLANK('Annex 2 EHV charges'!$D$11:$D$11),1, COUNTIF(A$4:$A197, 'Annex 2 EHV charges'!$D$11:$D$11)), 0)),"")</f>
        <v/>
      </c>
      <c r="B198" s="65" t="str">
        <f>IF($A198="","",VLOOKUP($A198,'Annex 2 EHV charges'!$D:$O,2,0))</f>
        <v/>
      </c>
      <c r="C198" s="66" t="str">
        <f>IF($A198="","",VLOOKUP($A198,'Annex 2 EHV charges'!$D:$O,3,0))</f>
        <v/>
      </c>
      <c r="D198" s="65" t="str">
        <f>IF($A198="","",VLOOKUP($A198,'Annex 2 EHV charges'!$D:$O,4,0))</f>
        <v/>
      </c>
      <c r="E198" s="70" t="str">
        <f>IFERROR(IF(VLOOKUP($A198,'Annex 2 EHV charges'!$D:$O,9,FALSE)=0,"",VLOOKUP($A198,'Annex 2 EHV charges'!$D:$O,9,FALSE)),"")</f>
        <v/>
      </c>
      <c r="F198" s="71" t="str">
        <f>IFERROR(IF(VLOOKUP($A198,'Annex 2 EHV charges'!$D:$O,10,FALSE)=0,"",VLOOKUP($A198,'Annex 2 EHV charges'!$D:$O,10,FALSE)),"")</f>
        <v/>
      </c>
      <c r="G198" s="72" t="str">
        <f>IFERROR(IF(VLOOKUP($A198,'Annex 2 EHV charges'!$D:$O,11,FALSE)=0,"",VLOOKUP($A198,'Annex 2 EHV charges'!$D:$O,11,FALSE)),"")</f>
        <v/>
      </c>
      <c r="H198" s="72" t="str">
        <f>IFERROR(IF(VLOOKUP($A198,'Annex 2 EHV charges'!$D:$O,12,FALSE)=0,"",VLOOKUP($A198,'Annex 2 EHV charges'!$D:$O,12,FALSE)),"")</f>
        <v/>
      </c>
    </row>
    <row r="199" spans="1:8" x14ac:dyDescent="0.2">
      <c r="A199" s="66" t="str">
        <f t="array" ref="A199">IFERROR(INDEX('Annex 2 EHV charges'!$D$11:$D$11, MATCH(0, IF(ISBLANK('Annex 2 EHV charges'!$D$11:$D$11),1, COUNTIF(A$4:$A198, 'Annex 2 EHV charges'!$D$11:$D$11)), 0)),"")</f>
        <v/>
      </c>
      <c r="B199" s="65" t="str">
        <f>IF($A199="","",VLOOKUP($A199,'Annex 2 EHV charges'!$D:$O,2,0))</f>
        <v/>
      </c>
      <c r="C199" s="66" t="str">
        <f>IF($A199="","",VLOOKUP($A199,'Annex 2 EHV charges'!$D:$O,3,0))</f>
        <v/>
      </c>
      <c r="D199" s="65" t="str">
        <f>IF($A199="","",VLOOKUP($A199,'Annex 2 EHV charges'!$D:$O,4,0))</f>
        <v/>
      </c>
      <c r="E199" s="70" t="str">
        <f>IFERROR(IF(VLOOKUP($A199,'Annex 2 EHV charges'!$D:$O,9,FALSE)=0,"",VLOOKUP($A199,'Annex 2 EHV charges'!$D:$O,9,FALSE)),"")</f>
        <v/>
      </c>
      <c r="F199" s="71" t="str">
        <f>IFERROR(IF(VLOOKUP($A199,'Annex 2 EHV charges'!$D:$O,10,FALSE)=0,"",VLOOKUP($A199,'Annex 2 EHV charges'!$D:$O,10,FALSE)),"")</f>
        <v/>
      </c>
      <c r="G199" s="72" t="str">
        <f>IFERROR(IF(VLOOKUP($A199,'Annex 2 EHV charges'!$D:$O,11,FALSE)=0,"",VLOOKUP($A199,'Annex 2 EHV charges'!$D:$O,11,FALSE)),"")</f>
        <v/>
      </c>
      <c r="H199" s="72" t="str">
        <f>IFERROR(IF(VLOOKUP($A199,'Annex 2 EHV charges'!$D:$O,12,FALSE)=0,"",VLOOKUP($A199,'Annex 2 EHV charges'!$D:$O,12,FALSE)),"")</f>
        <v/>
      </c>
    </row>
    <row r="200" spans="1:8" x14ac:dyDescent="0.2">
      <c r="A200" s="66" t="str">
        <f t="array" ref="A200">IFERROR(INDEX('Annex 2 EHV charges'!$D$11:$D$11, MATCH(0, IF(ISBLANK('Annex 2 EHV charges'!$D$11:$D$11),1, COUNTIF(A$4:$A199, 'Annex 2 EHV charges'!$D$11:$D$11)), 0)),"")</f>
        <v/>
      </c>
      <c r="B200" s="65" t="str">
        <f>IF($A200="","",VLOOKUP($A200,'Annex 2 EHV charges'!$D:$O,2,0))</f>
        <v/>
      </c>
      <c r="C200" s="66" t="str">
        <f>IF($A200="","",VLOOKUP($A200,'Annex 2 EHV charges'!$D:$O,3,0))</f>
        <v/>
      </c>
      <c r="D200" s="65" t="str">
        <f>IF($A200="","",VLOOKUP($A200,'Annex 2 EHV charges'!$D:$O,4,0))</f>
        <v/>
      </c>
      <c r="E200" s="70" t="str">
        <f>IFERROR(IF(VLOOKUP($A200,'Annex 2 EHV charges'!$D:$O,9,FALSE)=0,"",VLOOKUP($A200,'Annex 2 EHV charges'!$D:$O,9,FALSE)),"")</f>
        <v/>
      </c>
      <c r="F200" s="71" t="str">
        <f>IFERROR(IF(VLOOKUP($A200,'Annex 2 EHV charges'!$D:$O,10,FALSE)=0,"",VLOOKUP($A200,'Annex 2 EHV charges'!$D:$O,10,FALSE)),"")</f>
        <v/>
      </c>
      <c r="G200" s="72" t="str">
        <f>IFERROR(IF(VLOOKUP($A200,'Annex 2 EHV charges'!$D:$O,11,FALSE)=0,"",VLOOKUP($A200,'Annex 2 EHV charges'!$D:$O,11,FALSE)),"")</f>
        <v/>
      </c>
      <c r="H200" s="72" t="str">
        <f>IFERROR(IF(VLOOKUP($A200,'Annex 2 EHV charges'!$D:$O,12,FALSE)=0,"",VLOOKUP($A200,'Annex 2 EHV charges'!$D:$O,12,FALSE)),"")</f>
        <v/>
      </c>
    </row>
    <row r="201" spans="1:8" x14ac:dyDescent="0.2">
      <c r="A201" s="66" t="str">
        <f t="array" ref="A201">IFERROR(INDEX('Annex 2 EHV charges'!$D$11:$D$11, MATCH(0, IF(ISBLANK('Annex 2 EHV charges'!$D$11:$D$11),1, COUNTIF(A$4:$A200, 'Annex 2 EHV charges'!$D$11:$D$11)), 0)),"")</f>
        <v/>
      </c>
      <c r="B201" s="65" t="str">
        <f>IF($A201="","",VLOOKUP($A201,'Annex 2 EHV charges'!$D:$O,2,0))</f>
        <v/>
      </c>
      <c r="C201" s="66" t="str">
        <f>IF($A201="","",VLOOKUP($A201,'Annex 2 EHV charges'!$D:$O,3,0))</f>
        <v/>
      </c>
      <c r="D201" s="65" t="str">
        <f>IF($A201="","",VLOOKUP($A201,'Annex 2 EHV charges'!$D:$O,4,0))</f>
        <v/>
      </c>
      <c r="E201" s="70" t="str">
        <f>IFERROR(IF(VLOOKUP($A201,'Annex 2 EHV charges'!$D:$O,9,FALSE)=0,"",VLOOKUP($A201,'Annex 2 EHV charges'!$D:$O,9,FALSE)),"")</f>
        <v/>
      </c>
      <c r="F201" s="71" t="str">
        <f>IFERROR(IF(VLOOKUP($A201,'Annex 2 EHV charges'!$D:$O,10,FALSE)=0,"",VLOOKUP($A201,'Annex 2 EHV charges'!$D:$O,10,FALSE)),"")</f>
        <v/>
      </c>
      <c r="G201" s="72" t="str">
        <f>IFERROR(IF(VLOOKUP($A201,'Annex 2 EHV charges'!$D:$O,11,FALSE)=0,"",VLOOKUP($A201,'Annex 2 EHV charges'!$D:$O,11,FALSE)),"")</f>
        <v/>
      </c>
      <c r="H201" s="72" t="str">
        <f>IFERROR(IF(VLOOKUP($A201,'Annex 2 EHV charges'!$D:$O,12,FALSE)=0,"",VLOOKUP($A201,'Annex 2 EHV charges'!$D:$O,12,FALSE)),"")</f>
        <v/>
      </c>
    </row>
    <row r="202" spans="1:8" x14ac:dyDescent="0.2">
      <c r="A202" s="66" t="str">
        <f t="array" ref="A202">IFERROR(INDEX('Annex 2 EHV charges'!$D$11:$D$11, MATCH(0, IF(ISBLANK('Annex 2 EHV charges'!$D$11:$D$11),1, COUNTIF(A$4:$A201, 'Annex 2 EHV charges'!$D$11:$D$11)), 0)),"")</f>
        <v/>
      </c>
      <c r="B202" s="65" t="str">
        <f>IF($A202="","",VLOOKUP($A202,'Annex 2 EHV charges'!$D:$O,2,0))</f>
        <v/>
      </c>
      <c r="C202" s="66" t="str">
        <f>IF($A202="","",VLOOKUP($A202,'Annex 2 EHV charges'!$D:$O,3,0))</f>
        <v/>
      </c>
      <c r="D202" s="65" t="str">
        <f>IF($A202="","",VLOOKUP($A202,'Annex 2 EHV charges'!$D:$O,4,0))</f>
        <v/>
      </c>
      <c r="E202" s="70" t="str">
        <f>IFERROR(IF(VLOOKUP($A202,'Annex 2 EHV charges'!$D:$O,9,FALSE)=0,"",VLOOKUP($A202,'Annex 2 EHV charges'!$D:$O,9,FALSE)),"")</f>
        <v/>
      </c>
      <c r="F202" s="71" t="str">
        <f>IFERROR(IF(VLOOKUP($A202,'Annex 2 EHV charges'!$D:$O,10,FALSE)=0,"",VLOOKUP($A202,'Annex 2 EHV charges'!$D:$O,10,FALSE)),"")</f>
        <v/>
      </c>
      <c r="G202" s="72" t="str">
        <f>IFERROR(IF(VLOOKUP($A202,'Annex 2 EHV charges'!$D:$O,11,FALSE)=0,"",VLOOKUP($A202,'Annex 2 EHV charges'!$D:$O,11,FALSE)),"")</f>
        <v/>
      </c>
      <c r="H202" s="72" t="str">
        <f>IFERROR(IF(VLOOKUP($A202,'Annex 2 EHV charges'!$D:$O,12,FALSE)=0,"",VLOOKUP($A202,'Annex 2 EHV charges'!$D:$O,12,FALSE)),"")</f>
        <v/>
      </c>
    </row>
    <row r="203" spans="1:8" x14ac:dyDescent="0.2">
      <c r="A203" s="66" t="str">
        <f t="array" ref="A203">IFERROR(INDEX('Annex 2 EHV charges'!$D$11:$D$11, MATCH(0, IF(ISBLANK('Annex 2 EHV charges'!$D$11:$D$11),1, COUNTIF(A$4:$A202, 'Annex 2 EHV charges'!$D$11:$D$11)), 0)),"")</f>
        <v/>
      </c>
      <c r="B203" s="65" t="str">
        <f>IF($A203="","",VLOOKUP($A203,'Annex 2 EHV charges'!$D:$O,2,0))</f>
        <v/>
      </c>
      <c r="C203" s="66" t="str">
        <f>IF($A203="","",VLOOKUP($A203,'Annex 2 EHV charges'!$D:$O,3,0))</f>
        <v/>
      </c>
      <c r="D203" s="65" t="str">
        <f>IF($A203="","",VLOOKUP($A203,'Annex 2 EHV charges'!$D:$O,4,0))</f>
        <v/>
      </c>
      <c r="E203" s="70" t="str">
        <f>IFERROR(IF(VLOOKUP($A203,'Annex 2 EHV charges'!$D:$O,9,FALSE)=0,"",VLOOKUP($A203,'Annex 2 EHV charges'!$D:$O,9,FALSE)),"")</f>
        <v/>
      </c>
      <c r="F203" s="71" t="str">
        <f>IFERROR(IF(VLOOKUP($A203,'Annex 2 EHV charges'!$D:$O,10,FALSE)=0,"",VLOOKUP($A203,'Annex 2 EHV charges'!$D:$O,10,FALSE)),"")</f>
        <v/>
      </c>
      <c r="G203" s="72" t="str">
        <f>IFERROR(IF(VLOOKUP($A203,'Annex 2 EHV charges'!$D:$O,11,FALSE)=0,"",VLOOKUP($A203,'Annex 2 EHV charges'!$D:$O,11,FALSE)),"")</f>
        <v/>
      </c>
      <c r="H203" s="72" t="str">
        <f>IFERROR(IF(VLOOKUP($A203,'Annex 2 EHV charges'!$D:$O,12,FALSE)=0,"",VLOOKUP($A203,'Annex 2 EHV charges'!$D:$O,12,FALSE)),"")</f>
        <v/>
      </c>
    </row>
    <row r="204" spans="1:8" x14ac:dyDescent="0.2">
      <c r="A204" s="66" t="str">
        <f t="array" ref="A204">IFERROR(INDEX('Annex 2 EHV charges'!$D$11:$D$11, MATCH(0, IF(ISBLANK('Annex 2 EHV charges'!$D$11:$D$11),1, COUNTIF(A$4:$A203, 'Annex 2 EHV charges'!$D$11:$D$11)), 0)),"")</f>
        <v/>
      </c>
      <c r="B204" s="65" t="str">
        <f>IF($A204="","",VLOOKUP($A204,'Annex 2 EHV charges'!$D:$O,2,0))</f>
        <v/>
      </c>
      <c r="C204" s="66" t="str">
        <f>IF($A204="","",VLOOKUP($A204,'Annex 2 EHV charges'!$D:$O,3,0))</f>
        <v/>
      </c>
      <c r="D204" s="65" t="str">
        <f>IF($A204="","",VLOOKUP($A204,'Annex 2 EHV charges'!$D:$O,4,0))</f>
        <v/>
      </c>
      <c r="E204" s="70" t="str">
        <f>IFERROR(IF(VLOOKUP($A204,'Annex 2 EHV charges'!$D:$O,9,FALSE)=0,"",VLOOKUP($A204,'Annex 2 EHV charges'!$D:$O,9,FALSE)),"")</f>
        <v/>
      </c>
      <c r="F204" s="71" t="str">
        <f>IFERROR(IF(VLOOKUP($A204,'Annex 2 EHV charges'!$D:$O,10,FALSE)=0,"",VLOOKUP($A204,'Annex 2 EHV charges'!$D:$O,10,FALSE)),"")</f>
        <v/>
      </c>
      <c r="G204" s="72" t="str">
        <f>IFERROR(IF(VLOOKUP($A204,'Annex 2 EHV charges'!$D:$O,11,FALSE)=0,"",VLOOKUP($A204,'Annex 2 EHV charges'!$D:$O,11,FALSE)),"")</f>
        <v/>
      </c>
      <c r="H204" s="72" t="str">
        <f>IFERROR(IF(VLOOKUP($A204,'Annex 2 EHV charges'!$D:$O,12,FALSE)=0,"",VLOOKUP($A204,'Annex 2 EHV charges'!$D:$O,12,FALSE)),"")</f>
        <v/>
      </c>
    </row>
    <row r="205" spans="1:8" x14ac:dyDescent="0.2">
      <c r="A205" s="66" t="str">
        <f t="array" ref="A205">IFERROR(INDEX('Annex 2 EHV charges'!$D$11:$D$11, MATCH(0, IF(ISBLANK('Annex 2 EHV charges'!$D$11:$D$11),1, COUNTIF(A$4:$A204, 'Annex 2 EHV charges'!$D$11:$D$11)), 0)),"")</f>
        <v/>
      </c>
      <c r="B205" s="65" t="str">
        <f>IF($A205="","",VLOOKUP($A205,'Annex 2 EHV charges'!$D:$O,2,0))</f>
        <v/>
      </c>
      <c r="C205" s="66" t="str">
        <f>IF($A205="","",VLOOKUP($A205,'Annex 2 EHV charges'!$D:$O,3,0))</f>
        <v/>
      </c>
      <c r="D205" s="65" t="str">
        <f>IF($A205="","",VLOOKUP($A205,'Annex 2 EHV charges'!$D:$O,4,0))</f>
        <v/>
      </c>
      <c r="E205" s="70" t="str">
        <f>IFERROR(IF(VLOOKUP($A205,'Annex 2 EHV charges'!$D:$O,9,FALSE)=0,"",VLOOKUP($A205,'Annex 2 EHV charges'!$D:$O,9,FALSE)),"")</f>
        <v/>
      </c>
      <c r="F205" s="71" t="str">
        <f>IFERROR(IF(VLOOKUP($A205,'Annex 2 EHV charges'!$D:$O,10,FALSE)=0,"",VLOOKUP($A205,'Annex 2 EHV charges'!$D:$O,10,FALSE)),"")</f>
        <v/>
      </c>
      <c r="G205" s="72" t="str">
        <f>IFERROR(IF(VLOOKUP($A205,'Annex 2 EHV charges'!$D:$O,11,FALSE)=0,"",VLOOKUP($A205,'Annex 2 EHV charges'!$D:$O,11,FALSE)),"")</f>
        <v/>
      </c>
      <c r="H205" s="72" t="str">
        <f>IFERROR(IF(VLOOKUP($A205,'Annex 2 EHV charges'!$D:$O,12,FALSE)=0,"",VLOOKUP($A205,'Annex 2 EHV charges'!$D:$O,12,FALSE)),"")</f>
        <v/>
      </c>
    </row>
    <row r="206" spans="1:8" x14ac:dyDescent="0.2">
      <c r="A206" s="66" t="str">
        <f t="array" ref="A206">IFERROR(INDEX('Annex 2 EHV charges'!$D$11:$D$11, MATCH(0, IF(ISBLANK('Annex 2 EHV charges'!$D$11:$D$11),1, COUNTIF(A$4:$A205, 'Annex 2 EHV charges'!$D$11:$D$11)), 0)),"")</f>
        <v/>
      </c>
      <c r="B206" s="65" t="str">
        <f>IF($A206="","",VLOOKUP($A206,'Annex 2 EHV charges'!$D:$O,2,0))</f>
        <v/>
      </c>
      <c r="C206" s="66" t="str">
        <f>IF($A206="","",VLOOKUP($A206,'Annex 2 EHV charges'!$D:$O,3,0))</f>
        <v/>
      </c>
      <c r="D206" s="65" t="str">
        <f>IF($A206="","",VLOOKUP($A206,'Annex 2 EHV charges'!$D:$O,4,0))</f>
        <v/>
      </c>
      <c r="E206" s="70" t="str">
        <f>IFERROR(IF(VLOOKUP($A206,'Annex 2 EHV charges'!$D:$O,9,FALSE)=0,"",VLOOKUP($A206,'Annex 2 EHV charges'!$D:$O,9,FALSE)),"")</f>
        <v/>
      </c>
      <c r="F206" s="71" t="str">
        <f>IFERROR(IF(VLOOKUP($A206,'Annex 2 EHV charges'!$D:$O,10,FALSE)=0,"",VLOOKUP($A206,'Annex 2 EHV charges'!$D:$O,10,FALSE)),"")</f>
        <v/>
      </c>
      <c r="G206" s="72" t="str">
        <f>IFERROR(IF(VLOOKUP($A206,'Annex 2 EHV charges'!$D:$O,11,FALSE)=0,"",VLOOKUP($A206,'Annex 2 EHV charges'!$D:$O,11,FALSE)),"")</f>
        <v/>
      </c>
      <c r="H206" s="72" t="str">
        <f>IFERROR(IF(VLOOKUP($A206,'Annex 2 EHV charges'!$D:$O,12,FALSE)=0,"",VLOOKUP($A206,'Annex 2 EHV charges'!$D:$O,12,FALSE)),"")</f>
        <v/>
      </c>
    </row>
    <row r="207" spans="1:8" x14ac:dyDescent="0.2">
      <c r="A207" s="66" t="str">
        <f t="array" ref="A207">IFERROR(INDEX('Annex 2 EHV charges'!$D$11:$D$11, MATCH(0, IF(ISBLANK('Annex 2 EHV charges'!$D$11:$D$11),1, COUNTIF(A$4:$A206, 'Annex 2 EHV charges'!$D$11:$D$11)), 0)),"")</f>
        <v/>
      </c>
      <c r="B207" s="65" t="str">
        <f>IF($A207="","",VLOOKUP($A207,'Annex 2 EHV charges'!$D:$O,2,0))</f>
        <v/>
      </c>
      <c r="C207" s="66" t="str">
        <f>IF($A207="","",VLOOKUP($A207,'Annex 2 EHV charges'!$D:$O,3,0))</f>
        <v/>
      </c>
      <c r="D207" s="65" t="str">
        <f>IF($A207="","",VLOOKUP($A207,'Annex 2 EHV charges'!$D:$O,4,0))</f>
        <v/>
      </c>
      <c r="E207" s="70" t="str">
        <f>IFERROR(IF(VLOOKUP($A207,'Annex 2 EHV charges'!$D:$O,9,FALSE)=0,"",VLOOKUP($A207,'Annex 2 EHV charges'!$D:$O,9,FALSE)),"")</f>
        <v/>
      </c>
      <c r="F207" s="71" t="str">
        <f>IFERROR(IF(VLOOKUP($A207,'Annex 2 EHV charges'!$D:$O,10,FALSE)=0,"",VLOOKUP($A207,'Annex 2 EHV charges'!$D:$O,10,FALSE)),"")</f>
        <v/>
      </c>
      <c r="G207" s="72" t="str">
        <f>IFERROR(IF(VLOOKUP($A207,'Annex 2 EHV charges'!$D:$O,11,FALSE)=0,"",VLOOKUP($A207,'Annex 2 EHV charges'!$D:$O,11,FALSE)),"")</f>
        <v/>
      </c>
      <c r="H207" s="72" t="str">
        <f>IFERROR(IF(VLOOKUP($A207,'Annex 2 EHV charges'!$D:$O,12,FALSE)=0,"",VLOOKUP($A207,'Annex 2 EHV charges'!$D:$O,12,FALSE)),"")</f>
        <v/>
      </c>
    </row>
    <row r="208" spans="1:8" x14ac:dyDescent="0.2">
      <c r="A208" s="66" t="str">
        <f t="array" ref="A208">IFERROR(INDEX('Annex 2 EHV charges'!$D$11:$D$11, MATCH(0, IF(ISBLANK('Annex 2 EHV charges'!$D$11:$D$11),1, COUNTIF(A$4:$A207, 'Annex 2 EHV charges'!$D$11:$D$11)), 0)),"")</f>
        <v/>
      </c>
      <c r="B208" s="65" t="str">
        <f>IF($A208="","",VLOOKUP($A208,'Annex 2 EHV charges'!$D:$O,2,0))</f>
        <v/>
      </c>
      <c r="C208" s="66" t="str">
        <f>IF($A208="","",VLOOKUP($A208,'Annex 2 EHV charges'!$D:$O,3,0))</f>
        <v/>
      </c>
      <c r="D208" s="65" t="str">
        <f>IF($A208="","",VLOOKUP($A208,'Annex 2 EHV charges'!$D:$O,4,0))</f>
        <v/>
      </c>
      <c r="E208" s="70" t="str">
        <f>IFERROR(IF(VLOOKUP($A208,'Annex 2 EHV charges'!$D:$O,9,FALSE)=0,"",VLOOKUP($A208,'Annex 2 EHV charges'!$D:$O,9,FALSE)),"")</f>
        <v/>
      </c>
      <c r="F208" s="71" t="str">
        <f>IFERROR(IF(VLOOKUP($A208,'Annex 2 EHV charges'!$D:$O,10,FALSE)=0,"",VLOOKUP($A208,'Annex 2 EHV charges'!$D:$O,10,FALSE)),"")</f>
        <v/>
      </c>
      <c r="G208" s="72" t="str">
        <f>IFERROR(IF(VLOOKUP($A208,'Annex 2 EHV charges'!$D:$O,11,FALSE)=0,"",VLOOKUP($A208,'Annex 2 EHV charges'!$D:$O,11,FALSE)),"")</f>
        <v/>
      </c>
      <c r="H208" s="72" t="str">
        <f>IFERROR(IF(VLOOKUP($A208,'Annex 2 EHV charges'!$D:$O,12,FALSE)=0,"",VLOOKUP($A208,'Annex 2 EHV charges'!$D:$O,12,FALSE)),"")</f>
        <v/>
      </c>
    </row>
    <row r="209" spans="1:8" x14ac:dyDescent="0.2">
      <c r="A209" s="66" t="str">
        <f t="array" ref="A209">IFERROR(INDEX('Annex 2 EHV charges'!$D$11:$D$11, MATCH(0, IF(ISBLANK('Annex 2 EHV charges'!$D$11:$D$11),1, COUNTIF(A$4:$A208, 'Annex 2 EHV charges'!$D$11:$D$11)), 0)),"")</f>
        <v/>
      </c>
      <c r="B209" s="65" t="str">
        <f>IF($A209="","",VLOOKUP($A209,'Annex 2 EHV charges'!$D:$O,2,0))</f>
        <v/>
      </c>
      <c r="C209" s="66" t="str">
        <f>IF($A209="","",VLOOKUP($A209,'Annex 2 EHV charges'!$D:$O,3,0))</f>
        <v/>
      </c>
      <c r="D209" s="65" t="str">
        <f>IF($A209="","",VLOOKUP($A209,'Annex 2 EHV charges'!$D:$O,4,0))</f>
        <v/>
      </c>
      <c r="E209" s="70" t="str">
        <f>IFERROR(IF(VLOOKUP($A209,'Annex 2 EHV charges'!$D:$O,9,FALSE)=0,"",VLOOKUP($A209,'Annex 2 EHV charges'!$D:$O,9,FALSE)),"")</f>
        <v/>
      </c>
      <c r="F209" s="71" t="str">
        <f>IFERROR(IF(VLOOKUP($A209,'Annex 2 EHV charges'!$D:$O,10,FALSE)=0,"",VLOOKUP($A209,'Annex 2 EHV charges'!$D:$O,10,FALSE)),"")</f>
        <v/>
      </c>
      <c r="G209" s="72" t="str">
        <f>IFERROR(IF(VLOOKUP($A209,'Annex 2 EHV charges'!$D:$O,11,FALSE)=0,"",VLOOKUP($A209,'Annex 2 EHV charges'!$D:$O,11,FALSE)),"")</f>
        <v/>
      </c>
      <c r="H209" s="72" t="str">
        <f>IFERROR(IF(VLOOKUP($A209,'Annex 2 EHV charges'!$D:$O,12,FALSE)=0,"",VLOOKUP($A209,'Annex 2 EHV charges'!$D:$O,12,FALSE)),"")</f>
        <v/>
      </c>
    </row>
    <row r="210" spans="1:8" x14ac:dyDescent="0.2">
      <c r="A210" s="66" t="str">
        <f t="array" ref="A210">IFERROR(INDEX('Annex 2 EHV charges'!$D$11:$D$11, MATCH(0, IF(ISBLANK('Annex 2 EHV charges'!$D$11:$D$11),1, COUNTIF(A$4:$A209, 'Annex 2 EHV charges'!$D$11:$D$11)), 0)),"")</f>
        <v/>
      </c>
      <c r="B210" s="65" t="str">
        <f>IF($A210="","",VLOOKUP($A210,'Annex 2 EHV charges'!$D:$O,2,0))</f>
        <v/>
      </c>
      <c r="C210" s="66" t="str">
        <f>IF($A210="","",VLOOKUP($A210,'Annex 2 EHV charges'!$D:$O,3,0))</f>
        <v/>
      </c>
      <c r="D210" s="65" t="str">
        <f>IF($A210="","",VLOOKUP($A210,'Annex 2 EHV charges'!$D:$O,4,0))</f>
        <v/>
      </c>
      <c r="E210" s="70" t="str">
        <f>IFERROR(IF(VLOOKUP($A210,'Annex 2 EHV charges'!$D:$O,9,FALSE)=0,"",VLOOKUP($A210,'Annex 2 EHV charges'!$D:$O,9,FALSE)),"")</f>
        <v/>
      </c>
      <c r="F210" s="71" t="str">
        <f>IFERROR(IF(VLOOKUP($A210,'Annex 2 EHV charges'!$D:$O,10,FALSE)=0,"",VLOOKUP($A210,'Annex 2 EHV charges'!$D:$O,10,FALSE)),"")</f>
        <v/>
      </c>
      <c r="G210" s="72" t="str">
        <f>IFERROR(IF(VLOOKUP($A210,'Annex 2 EHV charges'!$D:$O,11,FALSE)=0,"",VLOOKUP($A210,'Annex 2 EHV charges'!$D:$O,11,FALSE)),"")</f>
        <v/>
      </c>
      <c r="H210" s="72" t="str">
        <f>IFERROR(IF(VLOOKUP($A210,'Annex 2 EHV charges'!$D:$O,12,FALSE)=0,"",VLOOKUP($A210,'Annex 2 EHV charges'!$D:$O,12,FALSE)),"")</f>
        <v/>
      </c>
    </row>
    <row r="211" spans="1:8" x14ac:dyDescent="0.2">
      <c r="A211" s="66" t="str">
        <f t="array" ref="A211">IFERROR(INDEX('Annex 2 EHV charges'!$D$11:$D$11, MATCH(0, IF(ISBLANK('Annex 2 EHV charges'!$D$11:$D$11),1, COUNTIF(A$4:$A210, 'Annex 2 EHV charges'!$D$11:$D$11)), 0)),"")</f>
        <v/>
      </c>
      <c r="B211" s="65" t="str">
        <f>IF($A211="","",VLOOKUP($A211,'Annex 2 EHV charges'!$D:$O,2,0))</f>
        <v/>
      </c>
      <c r="C211" s="66" t="str">
        <f>IF($A211="","",VLOOKUP($A211,'Annex 2 EHV charges'!$D:$O,3,0))</f>
        <v/>
      </c>
      <c r="D211" s="65" t="str">
        <f>IF($A211="","",VLOOKUP($A211,'Annex 2 EHV charges'!$D:$O,4,0))</f>
        <v/>
      </c>
      <c r="E211" s="70" t="str">
        <f>IFERROR(IF(VLOOKUP($A211,'Annex 2 EHV charges'!$D:$O,9,FALSE)=0,"",VLOOKUP($A211,'Annex 2 EHV charges'!$D:$O,9,FALSE)),"")</f>
        <v/>
      </c>
      <c r="F211" s="71" t="str">
        <f>IFERROR(IF(VLOOKUP($A211,'Annex 2 EHV charges'!$D:$O,10,FALSE)=0,"",VLOOKUP($A211,'Annex 2 EHV charges'!$D:$O,10,FALSE)),"")</f>
        <v/>
      </c>
      <c r="G211" s="72" t="str">
        <f>IFERROR(IF(VLOOKUP($A211,'Annex 2 EHV charges'!$D:$O,11,FALSE)=0,"",VLOOKUP($A211,'Annex 2 EHV charges'!$D:$O,11,FALSE)),"")</f>
        <v/>
      </c>
      <c r="H211" s="72" t="str">
        <f>IFERROR(IF(VLOOKUP($A211,'Annex 2 EHV charges'!$D:$O,12,FALSE)=0,"",VLOOKUP($A211,'Annex 2 EHV charges'!$D:$O,12,FALSE)),"")</f>
        <v/>
      </c>
    </row>
    <row r="212" spans="1:8" x14ac:dyDescent="0.2">
      <c r="A212" s="66" t="str">
        <f t="array" ref="A212">IFERROR(INDEX('Annex 2 EHV charges'!$D$11:$D$11, MATCH(0, IF(ISBLANK('Annex 2 EHV charges'!$D$11:$D$11),1, COUNTIF(A$4:$A211, 'Annex 2 EHV charges'!$D$11:$D$11)), 0)),"")</f>
        <v/>
      </c>
      <c r="B212" s="65" t="str">
        <f>IF($A212="","",VLOOKUP($A212,'Annex 2 EHV charges'!$D:$O,2,0))</f>
        <v/>
      </c>
      <c r="C212" s="66" t="str">
        <f>IF($A212="","",VLOOKUP($A212,'Annex 2 EHV charges'!$D:$O,3,0))</f>
        <v/>
      </c>
      <c r="D212" s="65" t="str">
        <f>IF($A212="","",VLOOKUP($A212,'Annex 2 EHV charges'!$D:$O,4,0))</f>
        <v/>
      </c>
      <c r="E212" s="70" t="str">
        <f>IFERROR(IF(VLOOKUP($A212,'Annex 2 EHV charges'!$D:$O,9,FALSE)=0,"",VLOOKUP($A212,'Annex 2 EHV charges'!$D:$O,9,FALSE)),"")</f>
        <v/>
      </c>
      <c r="F212" s="71" t="str">
        <f>IFERROR(IF(VLOOKUP($A212,'Annex 2 EHV charges'!$D:$O,10,FALSE)=0,"",VLOOKUP($A212,'Annex 2 EHV charges'!$D:$O,10,FALSE)),"")</f>
        <v/>
      </c>
      <c r="G212" s="72" t="str">
        <f>IFERROR(IF(VLOOKUP($A212,'Annex 2 EHV charges'!$D:$O,11,FALSE)=0,"",VLOOKUP($A212,'Annex 2 EHV charges'!$D:$O,11,FALSE)),"")</f>
        <v/>
      </c>
      <c r="H212" s="72" t="str">
        <f>IFERROR(IF(VLOOKUP($A212,'Annex 2 EHV charges'!$D:$O,12,FALSE)=0,"",VLOOKUP($A212,'Annex 2 EHV charges'!$D:$O,12,FALSE)),"")</f>
        <v/>
      </c>
    </row>
    <row r="213" spans="1:8" x14ac:dyDescent="0.2">
      <c r="A213" s="66" t="str">
        <f t="array" ref="A213">IFERROR(INDEX('Annex 2 EHV charges'!$D$11:$D$11, MATCH(0, IF(ISBLANK('Annex 2 EHV charges'!$D$11:$D$11),1, COUNTIF(A$4:$A212, 'Annex 2 EHV charges'!$D$11:$D$11)), 0)),"")</f>
        <v/>
      </c>
      <c r="B213" s="65" t="str">
        <f>IF($A213="","",VLOOKUP($A213,'Annex 2 EHV charges'!$D:$O,2,0))</f>
        <v/>
      </c>
      <c r="C213" s="66" t="str">
        <f>IF($A213="","",VLOOKUP($A213,'Annex 2 EHV charges'!$D:$O,3,0))</f>
        <v/>
      </c>
      <c r="D213" s="65" t="str">
        <f>IF($A213="","",VLOOKUP($A213,'Annex 2 EHV charges'!$D:$O,4,0))</f>
        <v/>
      </c>
      <c r="E213" s="70" t="str">
        <f>IFERROR(IF(VLOOKUP($A213,'Annex 2 EHV charges'!$D:$O,9,FALSE)=0,"",VLOOKUP($A213,'Annex 2 EHV charges'!$D:$O,9,FALSE)),"")</f>
        <v/>
      </c>
      <c r="F213" s="71" t="str">
        <f>IFERROR(IF(VLOOKUP($A213,'Annex 2 EHV charges'!$D:$O,10,FALSE)=0,"",VLOOKUP($A213,'Annex 2 EHV charges'!$D:$O,10,FALSE)),"")</f>
        <v/>
      </c>
      <c r="G213" s="72" t="str">
        <f>IFERROR(IF(VLOOKUP($A213,'Annex 2 EHV charges'!$D:$O,11,FALSE)=0,"",VLOOKUP($A213,'Annex 2 EHV charges'!$D:$O,11,FALSE)),"")</f>
        <v/>
      </c>
      <c r="H213" s="72" t="str">
        <f>IFERROR(IF(VLOOKUP($A213,'Annex 2 EHV charges'!$D:$O,12,FALSE)=0,"",VLOOKUP($A213,'Annex 2 EHV charges'!$D:$O,12,FALSE)),"")</f>
        <v/>
      </c>
    </row>
    <row r="214" spans="1:8" x14ac:dyDescent="0.2">
      <c r="A214" s="66" t="str">
        <f t="array" ref="A214">IFERROR(INDEX('Annex 2 EHV charges'!$D$11:$D$11, MATCH(0, IF(ISBLANK('Annex 2 EHV charges'!$D$11:$D$11),1, COUNTIF(A$4:$A213, 'Annex 2 EHV charges'!$D$11:$D$11)), 0)),"")</f>
        <v/>
      </c>
      <c r="B214" s="65" t="str">
        <f>IF($A214="","",VLOOKUP($A214,'Annex 2 EHV charges'!$D:$O,2,0))</f>
        <v/>
      </c>
      <c r="C214" s="66" t="str">
        <f>IF($A214="","",VLOOKUP($A214,'Annex 2 EHV charges'!$D:$O,3,0))</f>
        <v/>
      </c>
      <c r="D214" s="65" t="str">
        <f>IF($A214="","",VLOOKUP($A214,'Annex 2 EHV charges'!$D:$O,4,0))</f>
        <v/>
      </c>
      <c r="E214" s="70" t="str">
        <f>IFERROR(IF(VLOOKUP($A214,'Annex 2 EHV charges'!$D:$O,9,FALSE)=0,"",VLOOKUP($A214,'Annex 2 EHV charges'!$D:$O,9,FALSE)),"")</f>
        <v/>
      </c>
      <c r="F214" s="71" t="str">
        <f>IFERROR(IF(VLOOKUP($A214,'Annex 2 EHV charges'!$D:$O,10,FALSE)=0,"",VLOOKUP($A214,'Annex 2 EHV charges'!$D:$O,10,FALSE)),"")</f>
        <v/>
      </c>
      <c r="G214" s="72" t="str">
        <f>IFERROR(IF(VLOOKUP($A214,'Annex 2 EHV charges'!$D:$O,11,FALSE)=0,"",VLOOKUP($A214,'Annex 2 EHV charges'!$D:$O,11,FALSE)),"")</f>
        <v/>
      </c>
      <c r="H214" s="72" t="str">
        <f>IFERROR(IF(VLOOKUP($A214,'Annex 2 EHV charges'!$D:$O,12,FALSE)=0,"",VLOOKUP($A214,'Annex 2 EHV charges'!$D:$O,12,FALSE)),"")</f>
        <v/>
      </c>
    </row>
    <row r="215" spans="1:8" x14ac:dyDescent="0.2">
      <c r="A215" s="66" t="str">
        <f t="array" ref="A215">IFERROR(INDEX('Annex 2 EHV charges'!$D$11:$D$11, MATCH(0, IF(ISBLANK('Annex 2 EHV charges'!$D$11:$D$11),1, COUNTIF(A$4:$A214, 'Annex 2 EHV charges'!$D$11:$D$11)), 0)),"")</f>
        <v/>
      </c>
      <c r="B215" s="65" t="str">
        <f>IF($A215="","",VLOOKUP($A215,'Annex 2 EHV charges'!$D:$O,2,0))</f>
        <v/>
      </c>
      <c r="C215" s="66" t="str">
        <f>IF($A215="","",VLOOKUP($A215,'Annex 2 EHV charges'!$D:$O,3,0))</f>
        <v/>
      </c>
      <c r="D215" s="65" t="str">
        <f>IF($A215="","",VLOOKUP($A215,'Annex 2 EHV charges'!$D:$O,4,0))</f>
        <v/>
      </c>
      <c r="E215" s="70" t="str">
        <f>IFERROR(IF(VLOOKUP($A215,'Annex 2 EHV charges'!$D:$O,9,FALSE)=0,"",VLOOKUP($A215,'Annex 2 EHV charges'!$D:$O,9,FALSE)),"")</f>
        <v/>
      </c>
      <c r="F215" s="71" t="str">
        <f>IFERROR(IF(VLOOKUP($A215,'Annex 2 EHV charges'!$D:$O,10,FALSE)=0,"",VLOOKUP($A215,'Annex 2 EHV charges'!$D:$O,10,FALSE)),"")</f>
        <v/>
      </c>
      <c r="G215" s="72" t="str">
        <f>IFERROR(IF(VLOOKUP($A215,'Annex 2 EHV charges'!$D:$O,11,FALSE)=0,"",VLOOKUP($A215,'Annex 2 EHV charges'!$D:$O,11,FALSE)),"")</f>
        <v/>
      </c>
      <c r="H215" s="72" t="str">
        <f>IFERROR(IF(VLOOKUP($A215,'Annex 2 EHV charges'!$D:$O,12,FALSE)=0,"",VLOOKUP($A215,'Annex 2 EHV charges'!$D:$O,12,FALSE)),"")</f>
        <v/>
      </c>
    </row>
    <row r="216" spans="1:8" x14ac:dyDescent="0.2">
      <c r="A216" s="66" t="str">
        <f t="array" ref="A216">IFERROR(INDEX('Annex 2 EHV charges'!$D$11:$D$11, MATCH(0, IF(ISBLANK('Annex 2 EHV charges'!$D$11:$D$11),1, COUNTIF(A$4:$A215, 'Annex 2 EHV charges'!$D$11:$D$11)), 0)),"")</f>
        <v/>
      </c>
      <c r="B216" s="65" t="str">
        <f>IF($A216="","",VLOOKUP($A216,'Annex 2 EHV charges'!$D:$O,2,0))</f>
        <v/>
      </c>
      <c r="C216" s="66" t="str">
        <f>IF($A216="","",VLOOKUP($A216,'Annex 2 EHV charges'!$D:$O,3,0))</f>
        <v/>
      </c>
      <c r="D216" s="65" t="str">
        <f>IF($A216="","",VLOOKUP($A216,'Annex 2 EHV charges'!$D:$O,4,0))</f>
        <v/>
      </c>
      <c r="E216" s="70" t="str">
        <f>IFERROR(IF(VLOOKUP($A216,'Annex 2 EHV charges'!$D:$O,9,FALSE)=0,"",VLOOKUP($A216,'Annex 2 EHV charges'!$D:$O,9,FALSE)),"")</f>
        <v/>
      </c>
      <c r="F216" s="71" t="str">
        <f>IFERROR(IF(VLOOKUP($A216,'Annex 2 EHV charges'!$D:$O,10,FALSE)=0,"",VLOOKUP($A216,'Annex 2 EHV charges'!$D:$O,10,FALSE)),"")</f>
        <v/>
      </c>
      <c r="G216" s="72" t="str">
        <f>IFERROR(IF(VLOOKUP($A216,'Annex 2 EHV charges'!$D:$O,11,FALSE)=0,"",VLOOKUP($A216,'Annex 2 EHV charges'!$D:$O,11,FALSE)),"")</f>
        <v/>
      </c>
      <c r="H216" s="72" t="str">
        <f>IFERROR(IF(VLOOKUP($A216,'Annex 2 EHV charges'!$D:$O,12,FALSE)=0,"",VLOOKUP($A216,'Annex 2 EHV charges'!$D:$O,12,FALSE)),"")</f>
        <v/>
      </c>
    </row>
    <row r="217" spans="1:8" x14ac:dyDescent="0.2">
      <c r="A217" s="66" t="str">
        <f t="array" ref="A217">IFERROR(INDEX('Annex 2 EHV charges'!$D$11:$D$11, MATCH(0, IF(ISBLANK('Annex 2 EHV charges'!$D$11:$D$11),1, COUNTIF(A$4:$A216, 'Annex 2 EHV charges'!$D$11:$D$11)), 0)),"")</f>
        <v/>
      </c>
      <c r="B217" s="65" t="str">
        <f>IF($A217="","",VLOOKUP($A217,'Annex 2 EHV charges'!$D:$O,2,0))</f>
        <v/>
      </c>
      <c r="C217" s="66" t="str">
        <f>IF($A217="","",VLOOKUP($A217,'Annex 2 EHV charges'!$D:$O,3,0))</f>
        <v/>
      </c>
      <c r="D217" s="65" t="str">
        <f>IF($A217="","",VLOOKUP($A217,'Annex 2 EHV charges'!$D:$O,4,0))</f>
        <v/>
      </c>
      <c r="E217" s="70" t="str">
        <f>IFERROR(IF(VLOOKUP($A217,'Annex 2 EHV charges'!$D:$O,9,FALSE)=0,"",VLOOKUP($A217,'Annex 2 EHV charges'!$D:$O,9,FALSE)),"")</f>
        <v/>
      </c>
      <c r="F217" s="71" t="str">
        <f>IFERROR(IF(VLOOKUP($A217,'Annex 2 EHV charges'!$D:$O,10,FALSE)=0,"",VLOOKUP($A217,'Annex 2 EHV charges'!$D:$O,10,FALSE)),"")</f>
        <v/>
      </c>
      <c r="G217" s="72" t="str">
        <f>IFERROR(IF(VLOOKUP($A217,'Annex 2 EHV charges'!$D:$O,11,FALSE)=0,"",VLOOKUP($A217,'Annex 2 EHV charges'!$D:$O,11,FALSE)),"")</f>
        <v/>
      </c>
      <c r="H217" s="72" t="str">
        <f>IFERROR(IF(VLOOKUP($A217,'Annex 2 EHV charges'!$D:$O,12,FALSE)=0,"",VLOOKUP($A217,'Annex 2 EHV charges'!$D:$O,12,FALSE)),"")</f>
        <v/>
      </c>
    </row>
    <row r="218" spans="1:8" x14ac:dyDescent="0.2">
      <c r="A218" s="66" t="str">
        <f t="array" ref="A218">IFERROR(INDEX('Annex 2 EHV charges'!$D$11:$D$11, MATCH(0, IF(ISBLANK('Annex 2 EHV charges'!$D$11:$D$11),1, COUNTIF(A$4:$A217, 'Annex 2 EHV charges'!$D$11:$D$11)), 0)),"")</f>
        <v/>
      </c>
      <c r="B218" s="65" t="str">
        <f>IF($A218="","",VLOOKUP($A218,'Annex 2 EHV charges'!$D:$O,2,0))</f>
        <v/>
      </c>
      <c r="C218" s="66" t="str">
        <f>IF($A218="","",VLOOKUP($A218,'Annex 2 EHV charges'!$D:$O,3,0))</f>
        <v/>
      </c>
      <c r="D218" s="65" t="str">
        <f>IF($A218="","",VLOOKUP($A218,'Annex 2 EHV charges'!$D:$O,4,0))</f>
        <v/>
      </c>
      <c r="E218" s="70" t="str">
        <f>IFERROR(IF(VLOOKUP($A218,'Annex 2 EHV charges'!$D:$O,9,FALSE)=0,"",VLOOKUP($A218,'Annex 2 EHV charges'!$D:$O,9,FALSE)),"")</f>
        <v/>
      </c>
      <c r="F218" s="71" t="str">
        <f>IFERROR(IF(VLOOKUP($A218,'Annex 2 EHV charges'!$D:$O,10,FALSE)=0,"",VLOOKUP($A218,'Annex 2 EHV charges'!$D:$O,10,FALSE)),"")</f>
        <v/>
      </c>
      <c r="G218" s="72" t="str">
        <f>IFERROR(IF(VLOOKUP($A218,'Annex 2 EHV charges'!$D:$O,11,FALSE)=0,"",VLOOKUP($A218,'Annex 2 EHV charges'!$D:$O,11,FALSE)),"")</f>
        <v/>
      </c>
      <c r="H218" s="72" t="str">
        <f>IFERROR(IF(VLOOKUP($A218,'Annex 2 EHV charges'!$D:$O,12,FALSE)=0,"",VLOOKUP($A218,'Annex 2 EHV charges'!$D:$O,12,FALSE)),"")</f>
        <v/>
      </c>
    </row>
    <row r="219" spans="1:8" x14ac:dyDescent="0.2">
      <c r="A219" s="66" t="str">
        <f t="array" ref="A219">IFERROR(INDEX('Annex 2 EHV charges'!$D$11:$D$11, MATCH(0, IF(ISBLANK('Annex 2 EHV charges'!$D$11:$D$11),1, COUNTIF(A$4:$A218, 'Annex 2 EHV charges'!$D$11:$D$11)), 0)),"")</f>
        <v/>
      </c>
      <c r="B219" s="65" t="str">
        <f>IF($A219="","",VLOOKUP($A219,'Annex 2 EHV charges'!$D:$O,2,0))</f>
        <v/>
      </c>
      <c r="C219" s="66" t="str">
        <f>IF($A219="","",VLOOKUP($A219,'Annex 2 EHV charges'!$D:$O,3,0))</f>
        <v/>
      </c>
      <c r="D219" s="65" t="str">
        <f>IF($A219="","",VLOOKUP($A219,'Annex 2 EHV charges'!$D:$O,4,0))</f>
        <v/>
      </c>
      <c r="E219" s="70" t="str">
        <f>IFERROR(IF(VLOOKUP($A219,'Annex 2 EHV charges'!$D:$O,9,FALSE)=0,"",VLOOKUP($A219,'Annex 2 EHV charges'!$D:$O,9,FALSE)),"")</f>
        <v/>
      </c>
      <c r="F219" s="71" t="str">
        <f>IFERROR(IF(VLOOKUP($A219,'Annex 2 EHV charges'!$D:$O,10,FALSE)=0,"",VLOOKUP($A219,'Annex 2 EHV charges'!$D:$O,10,FALSE)),"")</f>
        <v/>
      </c>
      <c r="G219" s="72" t="str">
        <f>IFERROR(IF(VLOOKUP($A219,'Annex 2 EHV charges'!$D:$O,11,FALSE)=0,"",VLOOKUP($A219,'Annex 2 EHV charges'!$D:$O,11,FALSE)),"")</f>
        <v/>
      </c>
      <c r="H219" s="72" t="str">
        <f>IFERROR(IF(VLOOKUP($A219,'Annex 2 EHV charges'!$D:$O,12,FALSE)=0,"",VLOOKUP($A219,'Annex 2 EHV charges'!$D:$O,12,FALSE)),"")</f>
        <v/>
      </c>
    </row>
    <row r="220" spans="1:8" x14ac:dyDescent="0.2">
      <c r="A220" s="66" t="str">
        <f t="array" ref="A220">IFERROR(INDEX('Annex 2 EHV charges'!$D$11:$D$11, MATCH(0, IF(ISBLANK('Annex 2 EHV charges'!$D$11:$D$11),1, COUNTIF(A$4:$A219, 'Annex 2 EHV charges'!$D$11:$D$11)), 0)),"")</f>
        <v/>
      </c>
      <c r="B220" s="65" t="str">
        <f>IF($A220="","",VLOOKUP($A220,'Annex 2 EHV charges'!$D:$O,2,0))</f>
        <v/>
      </c>
      <c r="C220" s="66" t="str">
        <f>IF($A220="","",VLOOKUP($A220,'Annex 2 EHV charges'!$D:$O,3,0))</f>
        <v/>
      </c>
      <c r="D220" s="65" t="str">
        <f>IF($A220="","",VLOOKUP($A220,'Annex 2 EHV charges'!$D:$O,4,0))</f>
        <v/>
      </c>
      <c r="E220" s="70" t="str">
        <f>IFERROR(IF(VLOOKUP($A220,'Annex 2 EHV charges'!$D:$O,9,FALSE)=0,"",VLOOKUP($A220,'Annex 2 EHV charges'!$D:$O,9,FALSE)),"")</f>
        <v/>
      </c>
      <c r="F220" s="71" t="str">
        <f>IFERROR(IF(VLOOKUP($A220,'Annex 2 EHV charges'!$D:$O,10,FALSE)=0,"",VLOOKUP($A220,'Annex 2 EHV charges'!$D:$O,10,FALSE)),"")</f>
        <v/>
      </c>
      <c r="G220" s="72" t="str">
        <f>IFERROR(IF(VLOOKUP($A220,'Annex 2 EHV charges'!$D:$O,11,FALSE)=0,"",VLOOKUP($A220,'Annex 2 EHV charges'!$D:$O,11,FALSE)),"")</f>
        <v/>
      </c>
      <c r="H220" s="72" t="str">
        <f>IFERROR(IF(VLOOKUP($A220,'Annex 2 EHV charges'!$D:$O,12,FALSE)=0,"",VLOOKUP($A220,'Annex 2 EHV charges'!$D:$O,12,FALSE)),"")</f>
        <v/>
      </c>
    </row>
    <row r="221" spans="1:8" x14ac:dyDescent="0.2">
      <c r="A221" s="66" t="str">
        <f t="array" ref="A221">IFERROR(INDEX('Annex 2 EHV charges'!$D$11:$D$11, MATCH(0, IF(ISBLANK('Annex 2 EHV charges'!$D$11:$D$11),1, COUNTIF(A$4:$A220, 'Annex 2 EHV charges'!$D$11:$D$11)), 0)),"")</f>
        <v/>
      </c>
      <c r="B221" s="65" t="str">
        <f>IF($A221="","",VLOOKUP($A221,'Annex 2 EHV charges'!$D:$O,2,0))</f>
        <v/>
      </c>
      <c r="C221" s="66" t="str">
        <f>IF($A221="","",VLOOKUP($A221,'Annex 2 EHV charges'!$D:$O,3,0))</f>
        <v/>
      </c>
      <c r="D221" s="65" t="str">
        <f>IF($A221="","",VLOOKUP($A221,'Annex 2 EHV charges'!$D:$O,4,0))</f>
        <v/>
      </c>
      <c r="E221" s="70" t="str">
        <f>IFERROR(IF(VLOOKUP($A221,'Annex 2 EHV charges'!$D:$O,9,FALSE)=0,"",VLOOKUP($A221,'Annex 2 EHV charges'!$D:$O,9,FALSE)),"")</f>
        <v/>
      </c>
      <c r="F221" s="71" t="str">
        <f>IFERROR(IF(VLOOKUP($A221,'Annex 2 EHV charges'!$D:$O,10,FALSE)=0,"",VLOOKUP($A221,'Annex 2 EHV charges'!$D:$O,10,FALSE)),"")</f>
        <v/>
      </c>
      <c r="G221" s="72" t="str">
        <f>IFERROR(IF(VLOOKUP($A221,'Annex 2 EHV charges'!$D:$O,11,FALSE)=0,"",VLOOKUP($A221,'Annex 2 EHV charges'!$D:$O,11,FALSE)),"")</f>
        <v/>
      </c>
      <c r="H221" s="72" t="str">
        <f>IFERROR(IF(VLOOKUP($A221,'Annex 2 EHV charges'!$D:$O,12,FALSE)=0,"",VLOOKUP($A221,'Annex 2 EHV charges'!$D:$O,12,FALSE)),"")</f>
        <v/>
      </c>
    </row>
    <row r="222" spans="1:8" x14ac:dyDescent="0.2">
      <c r="A222" s="66" t="str">
        <f t="array" ref="A222">IFERROR(INDEX('Annex 2 EHV charges'!$D$11:$D$11, MATCH(0, IF(ISBLANK('Annex 2 EHV charges'!$D$11:$D$11),1, COUNTIF(A$4:$A221, 'Annex 2 EHV charges'!$D$11:$D$11)), 0)),"")</f>
        <v/>
      </c>
      <c r="B222" s="65" t="str">
        <f>IF($A222="","",VLOOKUP($A222,'Annex 2 EHV charges'!$D:$O,2,0))</f>
        <v/>
      </c>
      <c r="C222" s="66" t="str">
        <f>IF($A222="","",VLOOKUP($A222,'Annex 2 EHV charges'!$D:$O,3,0))</f>
        <v/>
      </c>
      <c r="D222" s="65" t="str">
        <f>IF($A222="","",VLOOKUP($A222,'Annex 2 EHV charges'!$D:$O,4,0))</f>
        <v/>
      </c>
      <c r="E222" s="70" t="str">
        <f>IFERROR(IF(VLOOKUP($A222,'Annex 2 EHV charges'!$D:$O,9,FALSE)=0,"",VLOOKUP($A222,'Annex 2 EHV charges'!$D:$O,9,FALSE)),"")</f>
        <v/>
      </c>
      <c r="F222" s="71" t="str">
        <f>IFERROR(IF(VLOOKUP($A222,'Annex 2 EHV charges'!$D:$O,10,FALSE)=0,"",VLOOKUP($A222,'Annex 2 EHV charges'!$D:$O,10,FALSE)),"")</f>
        <v/>
      </c>
      <c r="G222" s="72" t="str">
        <f>IFERROR(IF(VLOOKUP($A222,'Annex 2 EHV charges'!$D:$O,11,FALSE)=0,"",VLOOKUP($A222,'Annex 2 EHV charges'!$D:$O,11,FALSE)),"")</f>
        <v/>
      </c>
      <c r="H222" s="72" t="str">
        <f>IFERROR(IF(VLOOKUP($A222,'Annex 2 EHV charges'!$D:$O,12,FALSE)=0,"",VLOOKUP($A222,'Annex 2 EHV charges'!$D:$O,12,FALSE)),"")</f>
        <v/>
      </c>
    </row>
    <row r="223" spans="1:8" x14ac:dyDescent="0.2">
      <c r="A223" s="66" t="str">
        <f t="array" ref="A223">IFERROR(INDEX('Annex 2 EHV charges'!$D$11:$D$11, MATCH(0, IF(ISBLANK('Annex 2 EHV charges'!$D$11:$D$11),1, COUNTIF(A$4:$A222, 'Annex 2 EHV charges'!$D$11:$D$11)), 0)),"")</f>
        <v/>
      </c>
      <c r="B223" s="65" t="str">
        <f>IF($A223="","",VLOOKUP($A223,'Annex 2 EHV charges'!$D:$O,2,0))</f>
        <v/>
      </c>
      <c r="C223" s="66" t="str">
        <f>IF($A223="","",VLOOKUP($A223,'Annex 2 EHV charges'!$D:$O,3,0))</f>
        <v/>
      </c>
      <c r="D223" s="65" t="str">
        <f>IF($A223="","",VLOOKUP($A223,'Annex 2 EHV charges'!$D:$O,4,0))</f>
        <v/>
      </c>
      <c r="E223" s="70" t="str">
        <f>IFERROR(IF(VLOOKUP($A223,'Annex 2 EHV charges'!$D:$O,9,FALSE)=0,"",VLOOKUP($A223,'Annex 2 EHV charges'!$D:$O,9,FALSE)),"")</f>
        <v/>
      </c>
      <c r="F223" s="71" t="str">
        <f>IFERROR(IF(VLOOKUP($A223,'Annex 2 EHV charges'!$D:$O,10,FALSE)=0,"",VLOOKUP($A223,'Annex 2 EHV charges'!$D:$O,10,FALSE)),"")</f>
        <v/>
      </c>
      <c r="G223" s="72" t="str">
        <f>IFERROR(IF(VLOOKUP($A223,'Annex 2 EHV charges'!$D:$O,11,FALSE)=0,"",VLOOKUP($A223,'Annex 2 EHV charges'!$D:$O,11,FALSE)),"")</f>
        <v/>
      </c>
      <c r="H223" s="72" t="str">
        <f>IFERROR(IF(VLOOKUP($A223,'Annex 2 EHV charges'!$D:$O,12,FALSE)=0,"",VLOOKUP($A223,'Annex 2 EHV charges'!$D:$O,12,FALSE)),"")</f>
        <v/>
      </c>
    </row>
    <row r="224" spans="1:8" x14ac:dyDescent="0.2">
      <c r="A224" s="66" t="str">
        <f t="array" ref="A224">IFERROR(INDEX('Annex 2 EHV charges'!$D$11:$D$11, MATCH(0, IF(ISBLANK('Annex 2 EHV charges'!$D$11:$D$11),1, COUNTIF(A$4:$A223, 'Annex 2 EHV charges'!$D$11:$D$11)), 0)),"")</f>
        <v/>
      </c>
      <c r="B224" s="65" t="str">
        <f>IF($A224="","",VLOOKUP($A224,'Annex 2 EHV charges'!$D:$O,2,0))</f>
        <v/>
      </c>
      <c r="C224" s="66" t="str">
        <f>IF($A224="","",VLOOKUP($A224,'Annex 2 EHV charges'!$D:$O,3,0))</f>
        <v/>
      </c>
      <c r="D224" s="65" t="str">
        <f>IF($A224="","",VLOOKUP($A224,'Annex 2 EHV charges'!$D:$O,4,0))</f>
        <v/>
      </c>
      <c r="E224" s="70" t="str">
        <f>IFERROR(IF(VLOOKUP($A224,'Annex 2 EHV charges'!$D:$O,9,FALSE)=0,"",VLOOKUP($A224,'Annex 2 EHV charges'!$D:$O,9,FALSE)),"")</f>
        <v/>
      </c>
      <c r="F224" s="71" t="str">
        <f>IFERROR(IF(VLOOKUP($A224,'Annex 2 EHV charges'!$D:$O,10,FALSE)=0,"",VLOOKUP($A224,'Annex 2 EHV charges'!$D:$O,10,FALSE)),"")</f>
        <v/>
      </c>
      <c r="G224" s="72" t="str">
        <f>IFERROR(IF(VLOOKUP($A224,'Annex 2 EHV charges'!$D:$O,11,FALSE)=0,"",VLOOKUP($A224,'Annex 2 EHV charges'!$D:$O,11,FALSE)),"")</f>
        <v/>
      </c>
      <c r="H224" s="72" t="str">
        <f>IFERROR(IF(VLOOKUP($A224,'Annex 2 EHV charges'!$D:$O,12,FALSE)=0,"",VLOOKUP($A224,'Annex 2 EHV charges'!$D:$O,12,FALSE)),"")</f>
        <v/>
      </c>
    </row>
    <row r="225" spans="1:8" x14ac:dyDescent="0.2">
      <c r="A225" s="66" t="str">
        <f t="array" ref="A225">IFERROR(INDEX('Annex 2 EHV charges'!$D$11:$D$11, MATCH(0, IF(ISBLANK('Annex 2 EHV charges'!$D$11:$D$11),1, COUNTIF(A$4:$A224, 'Annex 2 EHV charges'!$D$11:$D$11)), 0)),"")</f>
        <v/>
      </c>
      <c r="B225" s="65" t="str">
        <f>IF($A225="","",VLOOKUP($A225,'Annex 2 EHV charges'!$D:$O,2,0))</f>
        <v/>
      </c>
      <c r="C225" s="66" t="str">
        <f>IF($A225="","",VLOOKUP($A225,'Annex 2 EHV charges'!$D:$O,3,0))</f>
        <v/>
      </c>
      <c r="D225" s="65" t="str">
        <f>IF($A225="","",VLOOKUP($A225,'Annex 2 EHV charges'!$D:$O,4,0))</f>
        <v/>
      </c>
      <c r="E225" s="70" t="str">
        <f>IFERROR(IF(VLOOKUP($A225,'Annex 2 EHV charges'!$D:$O,9,FALSE)=0,"",VLOOKUP($A225,'Annex 2 EHV charges'!$D:$O,9,FALSE)),"")</f>
        <v/>
      </c>
      <c r="F225" s="71" t="str">
        <f>IFERROR(IF(VLOOKUP($A225,'Annex 2 EHV charges'!$D:$O,10,FALSE)=0,"",VLOOKUP($A225,'Annex 2 EHV charges'!$D:$O,10,FALSE)),"")</f>
        <v/>
      </c>
      <c r="G225" s="72" t="str">
        <f>IFERROR(IF(VLOOKUP($A225,'Annex 2 EHV charges'!$D:$O,11,FALSE)=0,"",VLOOKUP($A225,'Annex 2 EHV charges'!$D:$O,11,FALSE)),"")</f>
        <v/>
      </c>
      <c r="H225" s="72" t="str">
        <f>IFERROR(IF(VLOOKUP($A225,'Annex 2 EHV charges'!$D:$O,12,FALSE)=0,"",VLOOKUP($A225,'Annex 2 EHV charges'!$D:$O,12,FALSE)),"")</f>
        <v/>
      </c>
    </row>
    <row r="226" spans="1:8" x14ac:dyDescent="0.2">
      <c r="A226" s="66" t="str">
        <f t="array" ref="A226">IFERROR(INDEX('Annex 2 EHV charges'!$D$11:$D$11, MATCH(0, IF(ISBLANK('Annex 2 EHV charges'!$D$11:$D$11),1, COUNTIF(A$4:$A225, 'Annex 2 EHV charges'!$D$11:$D$11)), 0)),"")</f>
        <v/>
      </c>
      <c r="B226" s="65" t="str">
        <f>IF($A226="","",VLOOKUP($A226,'Annex 2 EHV charges'!$D:$O,2,0))</f>
        <v/>
      </c>
      <c r="C226" s="66" t="str">
        <f>IF($A226="","",VLOOKUP($A226,'Annex 2 EHV charges'!$D:$O,3,0))</f>
        <v/>
      </c>
      <c r="D226" s="65" t="str">
        <f>IF($A226="","",VLOOKUP($A226,'Annex 2 EHV charges'!$D:$O,4,0))</f>
        <v/>
      </c>
      <c r="E226" s="70" t="str">
        <f>IFERROR(IF(VLOOKUP($A226,'Annex 2 EHV charges'!$D:$O,9,FALSE)=0,"",VLOOKUP($A226,'Annex 2 EHV charges'!$D:$O,9,FALSE)),"")</f>
        <v/>
      </c>
      <c r="F226" s="71" t="str">
        <f>IFERROR(IF(VLOOKUP($A226,'Annex 2 EHV charges'!$D:$O,10,FALSE)=0,"",VLOOKUP($A226,'Annex 2 EHV charges'!$D:$O,10,FALSE)),"")</f>
        <v/>
      </c>
      <c r="G226" s="72" t="str">
        <f>IFERROR(IF(VLOOKUP($A226,'Annex 2 EHV charges'!$D:$O,11,FALSE)=0,"",VLOOKUP($A226,'Annex 2 EHV charges'!$D:$O,11,FALSE)),"")</f>
        <v/>
      </c>
      <c r="H226" s="72" t="str">
        <f>IFERROR(IF(VLOOKUP($A226,'Annex 2 EHV charges'!$D:$O,12,FALSE)=0,"",VLOOKUP($A226,'Annex 2 EHV charges'!$D:$O,12,FALSE)),"")</f>
        <v/>
      </c>
    </row>
    <row r="227" spans="1:8" x14ac:dyDescent="0.2">
      <c r="A227" s="66" t="str">
        <f t="array" ref="A227">IFERROR(INDEX('Annex 2 EHV charges'!$D$11:$D$11, MATCH(0, IF(ISBLANK('Annex 2 EHV charges'!$D$11:$D$11),1, COUNTIF(A$4:$A226, 'Annex 2 EHV charges'!$D$11:$D$11)), 0)),"")</f>
        <v/>
      </c>
      <c r="B227" s="65" t="str">
        <f>IF($A227="","",VLOOKUP($A227,'Annex 2 EHV charges'!$D:$O,2,0))</f>
        <v/>
      </c>
      <c r="C227" s="66" t="str">
        <f>IF($A227="","",VLOOKUP($A227,'Annex 2 EHV charges'!$D:$O,3,0))</f>
        <v/>
      </c>
      <c r="D227" s="65" t="str">
        <f>IF($A227="","",VLOOKUP($A227,'Annex 2 EHV charges'!$D:$O,4,0))</f>
        <v/>
      </c>
      <c r="E227" s="70" t="str">
        <f>IFERROR(IF(VLOOKUP($A227,'Annex 2 EHV charges'!$D:$O,9,FALSE)=0,"",VLOOKUP($A227,'Annex 2 EHV charges'!$D:$O,9,FALSE)),"")</f>
        <v/>
      </c>
      <c r="F227" s="71" t="str">
        <f>IFERROR(IF(VLOOKUP($A227,'Annex 2 EHV charges'!$D:$O,10,FALSE)=0,"",VLOOKUP($A227,'Annex 2 EHV charges'!$D:$O,10,FALSE)),"")</f>
        <v/>
      </c>
      <c r="G227" s="72" t="str">
        <f>IFERROR(IF(VLOOKUP($A227,'Annex 2 EHV charges'!$D:$O,11,FALSE)=0,"",VLOOKUP($A227,'Annex 2 EHV charges'!$D:$O,11,FALSE)),"")</f>
        <v/>
      </c>
      <c r="H227" s="72" t="str">
        <f>IFERROR(IF(VLOOKUP($A227,'Annex 2 EHV charges'!$D:$O,12,FALSE)=0,"",VLOOKUP($A227,'Annex 2 EHV charges'!$D:$O,12,FALSE)),"")</f>
        <v/>
      </c>
    </row>
    <row r="228" spans="1:8" x14ac:dyDescent="0.2">
      <c r="A228" s="66" t="str">
        <f t="array" ref="A228">IFERROR(INDEX('Annex 2 EHV charges'!$D$11:$D$11, MATCH(0, IF(ISBLANK('Annex 2 EHV charges'!$D$11:$D$11),1, COUNTIF(A$4:$A227, 'Annex 2 EHV charges'!$D$11:$D$11)), 0)),"")</f>
        <v/>
      </c>
      <c r="B228" s="65" t="str">
        <f>IF($A228="","",VLOOKUP($A228,'Annex 2 EHV charges'!$D:$O,2,0))</f>
        <v/>
      </c>
      <c r="C228" s="66" t="str">
        <f>IF($A228="","",VLOOKUP($A228,'Annex 2 EHV charges'!$D:$O,3,0))</f>
        <v/>
      </c>
      <c r="D228" s="65" t="str">
        <f>IF($A228="","",VLOOKUP($A228,'Annex 2 EHV charges'!$D:$O,4,0))</f>
        <v/>
      </c>
      <c r="E228" s="70" t="str">
        <f>IFERROR(IF(VLOOKUP($A228,'Annex 2 EHV charges'!$D:$O,9,FALSE)=0,"",VLOOKUP($A228,'Annex 2 EHV charges'!$D:$O,9,FALSE)),"")</f>
        <v/>
      </c>
      <c r="F228" s="71" t="str">
        <f>IFERROR(IF(VLOOKUP($A228,'Annex 2 EHV charges'!$D:$O,10,FALSE)=0,"",VLOOKUP($A228,'Annex 2 EHV charges'!$D:$O,10,FALSE)),"")</f>
        <v/>
      </c>
      <c r="G228" s="72" t="str">
        <f>IFERROR(IF(VLOOKUP($A228,'Annex 2 EHV charges'!$D:$O,11,FALSE)=0,"",VLOOKUP($A228,'Annex 2 EHV charges'!$D:$O,11,FALSE)),"")</f>
        <v/>
      </c>
      <c r="H228" s="72" t="str">
        <f>IFERROR(IF(VLOOKUP($A228,'Annex 2 EHV charges'!$D:$O,12,FALSE)=0,"",VLOOKUP($A228,'Annex 2 EHV charges'!$D:$O,12,FALSE)),"")</f>
        <v/>
      </c>
    </row>
    <row r="229" spans="1:8" x14ac:dyDescent="0.2">
      <c r="A229" s="66" t="str">
        <f t="array" ref="A229">IFERROR(INDEX('Annex 2 EHV charges'!$D$11:$D$11, MATCH(0, IF(ISBLANK('Annex 2 EHV charges'!$D$11:$D$11),1, COUNTIF(A$4:$A228, 'Annex 2 EHV charges'!$D$11:$D$11)), 0)),"")</f>
        <v/>
      </c>
      <c r="B229" s="65" t="str">
        <f>IF($A229="","",VLOOKUP($A229,'Annex 2 EHV charges'!$D:$O,2,0))</f>
        <v/>
      </c>
      <c r="C229" s="66" t="str">
        <f>IF($A229="","",VLOOKUP($A229,'Annex 2 EHV charges'!$D:$O,3,0))</f>
        <v/>
      </c>
      <c r="D229" s="65" t="str">
        <f>IF($A229="","",VLOOKUP($A229,'Annex 2 EHV charges'!$D:$O,4,0))</f>
        <v/>
      </c>
      <c r="E229" s="70" t="str">
        <f>IFERROR(IF(VLOOKUP($A229,'Annex 2 EHV charges'!$D:$O,9,FALSE)=0,"",VLOOKUP($A229,'Annex 2 EHV charges'!$D:$O,9,FALSE)),"")</f>
        <v/>
      </c>
      <c r="F229" s="71" t="str">
        <f>IFERROR(IF(VLOOKUP($A229,'Annex 2 EHV charges'!$D:$O,10,FALSE)=0,"",VLOOKUP($A229,'Annex 2 EHV charges'!$D:$O,10,FALSE)),"")</f>
        <v/>
      </c>
      <c r="G229" s="72" t="str">
        <f>IFERROR(IF(VLOOKUP($A229,'Annex 2 EHV charges'!$D:$O,11,FALSE)=0,"",VLOOKUP($A229,'Annex 2 EHV charges'!$D:$O,11,FALSE)),"")</f>
        <v/>
      </c>
      <c r="H229" s="72" t="str">
        <f>IFERROR(IF(VLOOKUP($A229,'Annex 2 EHV charges'!$D:$O,12,FALSE)=0,"",VLOOKUP($A229,'Annex 2 EHV charges'!$D:$O,12,FALSE)),"")</f>
        <v/>
      </c>
    </row>
    <row r="230" spans="1:8" x14ac:dyDescent="0.2">
      <c r="A230" s="66" t="str">
        <f t="array" ref="A230">IFERROR(INDEX('Annex 2 EHV charges'!$D$11:$D$11, MATCH(0, IF(ISBLANK('Annex 2 EHV charges'!$D$11:$D$11),1, COUNTIF(A$4:$A229, 'Annex 2 EHV charges'!$D$11:$D$11)), 0)),"")</f>
        <v/>
      </c>
      <c r="B230" s="65" t="str">
        <f>IF($A230="","",VLOOKUP($A230,'Annex 2 EHV charges'!$D:$O,2,0))</f>
        <v/>
      </c>
      <c r="C230" s="66" t="str">
        <f>IF($A230="","",VLOOKUP($A230,'Annex 2 EHV charges'!$D:$O,3,0))</f>
        <v/>
      </c>
      <c r="D230" s="65" t="str">
        <f>IF($A230="","",VLOOKUP($A230,'Annex 2 EHV charges'!$D:$O,4,0))</f>
        <v/>
      </c>
      <c r="E230" s="70" t="str">
        <f>IFERROR(IF(VLOOKUP($A230,'Annex 2 EHV charges'!$D:$O,9,FALSE)=0,"",VLOOKUP($A230,'Annex 2 EHV charges'!$D:$O,9,FALSE)),"")</f>
        <v/>
      </c>
      <c r="F230" s="71" t="str">
        <f>IFERROR(IF(VLOOKUP($A230,'Annex 2 EHV charges'!$D:$O,10,FALSE)=0,"",VLOOKUP($A230,'Annex 2 EHV charges'!$D:$O,10,FALSE)),"")</f>
        <v/>
      </c>
      <c r="G230" s="72" t="str">
        <f>IFERROR(IF(VLOOKUP($A230,'Annex 2 EHV charges'!$D:$O,11,FALSE)=0,"",VLOOKUP($A230,'Annex 2 EHV charges'!$D:$O,11,FALSE)),"")</f>
        <v/>
      </c>
      <c r="H230" s="72" t="str">
        <f>IFERROR(IF(VLOOKUP($A230,'Annex 2 EHV charges'!$D:$O,12,FALSE)=0,"",VLOOKUP($A230,'Annex 2 EHV charges'!$D:$O,12,FALSE)),"")</f>
        <v/>
      </c>
    </row>
    <row r="231" spans="1:8" x14ac:dyDescent="0.2">
      <c r="A231" s="66" t="str">
        <f t="array" ref="A231">IFERROR(INDEX('Annex 2 EHV charges'!$D$11:$D$11, MATCH(0, IF(ISBLANK('Annex 2 EHV charges'!$D$11:$D$11),1, COUNTIF(A$4:$A230, 'Annex 2 EHV charges'!$D$11:$D$11)), 0)),"")</f>
        <v/>
      </c>
      <c r="B231" s="65" t="str">
        <f>IF($A231="","",VLOOKUP($A231,'Annex 2 EHV charges'!$D:$O,2,0))</f>
        <v/>
      </c>
      <c r="C231" s="66" t="str">
        <f>IF($A231="","",VLOOKUP($A231,'Annex 2 EHV charges'!$D:$O,3,0))</f>
        <v/>
      </c>
      <c r="D231" s="65" t="str">
        <f>IF($A231="","",VLOOKUP($A231,'Annex 2 EHV charges'!$D:$O,4,0))</f>
        <v/>
      </c>
      <c r="E231" s="70" t="str">
        <f>IFERROR(IF(VLOOKUP($A231,'Annex 2 EHV charges'!$D:$O,9,FALSE)=0,"",VLOOKUP($A231,'Annex 2 EHV charges'!$D:$O,9,FALSE)),"")</f>
        <v/>
      </c>
      <c r="F231" s="71" t="str">
        <f>IFERROR(IF(VLOOKUP($A231,'Annex 2 EHV charges'!$D:$O,10,FALSE)=0,"",VLOOKUP($A231,'Annex 2 EHV charges'!$D:$O,10,FALSE)),"")</f>
        <v/>
      </c>
      <c r="G231" s="72" t="str">
        <f>IFERROR(IF(VLOOKUP($A231,'Annex 2 EHV charges'!$D:$O,11,FALSE)=0,"",VLOOKUP($A231,'Annex 2 EHV charges'!$D:$O,11,FALSE)),"")</f>
        <v/>
      </c>
      <c r="H231" s="72" t="str">
        <f>IFERROR(IF(VLOOKUP($A231,'Annex 2 EHV charges'!$D:$O,12,FALSE)=0,"",VLOOKUP($A231,'Annex 2 EHV charges'!$D:$O,12,FALSE)),"")</f>
        <v/>
      </c>
    </row>
    <row r="232" spans="1:8" x14ac:dyDescent="0.2">
      <c r="A232" s="66" t="str">
        <f t="array" ref="A232">IFERROR(INDEX('Annex 2 EHV charges'!$D$11:$D$11, MATCH(0, IF(ISBLANK('Annex 2 EHV charges'!$D$11:$D$11),1, COUNTIF(A$4:$A231, 'Annex 2 EHV charges'!$D$11:$D$11)), 0)),"")</f>
        <v/>
      </c>
      <c r="B232" s="65" t="str">
        <f>IF($A232="","",VLOOKUP($A232,'Annex 2 EHV charges'!$D:$O,2,0))</f>
        <v/>
      </c>
      <c r="C232" s="66" t="str">
        <f>IF($A232="","",VLOOKUP($A232,'Annex 2 EHV charges'!$D:$O,3,0))</f>
        <v/>
      </c>
      <c r="D232" s="65" t="str">
        <f>IF($A232="","",VLOOKUP($A232,'Annex 2 EHV charges'!$D:$O,4,0))</f>
        <v/>
      </c>
      <c r="E232" s="70" t="str">
        <f>IFERROR(IF(VLOOKUP($A232,'Annex 2 EHV charges'!$D:$O,9,FALSE)=0,"",VLOOKUP($A232,'Annex 2 EHV charges'!$D:$O,9,FALSE)),"")</f>
        <v/>
      </c>
      <c r="F232" s="71" t="str">
        <f>IFERROR(IF(VLOOKUP($A232,'Annex 2 EHV charges'!$D:$O,10,FALSE)=0,"",VLOOKUP($A232,'Annex 2 EHV charges'!$D:$O,10,FALSE)),"")</f>
        <v/>
      </c>
      <c r="G232" s="72" t="str">
        <f>IFERROR(IF(VLOOKUP($A232,'Annex 2 EHV charges'!$D:$O,11,FALSE)=0,"",VLOOKUP($A232,'Annex 2 EHV charges'!$D:$O,11,FALSE)),"")</f>
        <v/>
      </c>
      <c r="H232" s="72" t="str">
        <f>IFERROR(IF(VLOOKUP($A232,'Annex 2 EHV charges'!$D:$O,12,FALSE)=0,"",VLOOKUP($A232,'Annex 2 EHV charges'!$D:$O,12,FALSE)),"")</f>
        <v/>
      </c>
    </row>
    <row r="233" spans="1:8" x14ac:dyDescent="0.2">
      <c r="A233" s="66" t="str">
        <f t="array" ref="A233">IFERROR(INDEX('Annex 2 EHV charges'!$D$11:$D$11, MATCH(0, IF(ISBLANK('Annex 2 EHV charges'!$D$11:$D$11),1, COUNTIF(A$4:$A232, 'Annex 2 EHV charges'!$D$11:$D$11)), 0)),"")</f>
        <v/>
      </c>
      <c r="B233" s="65" t="str">
        <f>IF($A233="","",VLOOKUP($A233,'Annex 2 EHV charges'!$D:$O,2,0))</f>
        <v/>
      </c>
      <c r="C233" s="66" t="str">
        <f>IF($A233="","",VLOOKUP($A233,'Annex 2 EHV charges'!$D:$O,3,0))</f>
        <v/>
      </c>
      <c r="D233" s="65" t="str">
        <f>IF($A233="","",VLOOKUP($A233,'Annex 2 EHV charges'!$D:$O,4,0))</f>
        <v/>
      </c>
      <c r="E233" s="70" t="str">
        <f>IFERROR(IF(VLOOKUP($A233,'Annex 2 EHV charges'!$D:$O,9,FALSE)=0,"",VLOOKUP($A233,'Annex 2 EHV charges'!$D:$O,9,FALSE)),"")</f>
        <v/>
      </c>
      <c r="F233" s="71" t="str">
        <f>IFERROR(IF(VLOOKUP($A233,'Annex 2 EHV charges'!$D:$O,10,FALSE)=0,"",VLOOKUP($A233,'Annex 2 EHV charges'!$D:$O,10,FALSE)),"")</f>
        <v/>
      </c>
      <c r="G233" s="72" t="str">
        <f>IFERROR(IF(VLOOKUP($A233,'Annex 2 EHV charges'!$D:$O,11,FALSE)=0,"",VLOOKUP($A233,'Annex 2 EHV charges'!$D:$O,11,FALSE)),"")</f>
        <v/>
      </c>
      <c r="H233" s="72" t="str">
        <f>IFERROR(IF(VLOOKUP($A233,'Annex 2 EHV charges'!$D:$O,12,FALSE)=0,"",VLOOKUP($A233,'Annex 2 EHV charges'!$D:$O,12,FALSE)),"")</f>
        <v/>
      </c>
    </row>
    <row r="234" spans="1:8" x14ac:dyDescent="0.2">
      <c r="A234" s="66" t="str">
        <f t="array" ref="A234">IFERROR(INDEX('Annex 2 EHV charges'!$D$11:$D$11, MATCH(0, IF(ISBLANK('Annex 2 EHV charges'!$D$11:$D$11),1, COUNTIF(A$4:$A233, 'Annex 2 EHV charges'!$D$11:$D$11)), 0)),"")</f>
        <v/>
      </c>
      <c r="B234" s="65" t="str">
        <f>IF($A234="","",VLOOKUP($A234,'Annex 2 EHV charges'!$D:$O,2,0))</f>
        <v/>
      </c>
      <c r="C234" s="66" t="str">
        <f>IF($A234="","",VLOOKUP($A234,'Annex 2 EHV charges'!$D:$O,3,0))</f>
        <v/>
      </c>
      <c r="D234" s="65" t="str">
        <f>IF($A234="","",VLOOKUP($A234,'Annex 2 EHV charges'!$D:$O,4,0))</f>
        <v/>
      </c>
      <c r="E234" s="70" t="str">
        <f>IFERROR(IF(VLOOKUP($A234,'Annex 2 EHV charges'!$D:$O,9,FALSE)=0,"",VLOOKUP($A234,'Annex 2 EHV charges'!$D:$O,9,FALSE)),"")</f>
        <v/>
      </c>
      <c r="F234" s="71" t="str">
        <f>IFERROR(IF(VLOOKUP($A234,'Annex 2 EHV charges'!$D:$O,10,FALSE)=0,"",VLOOKUP($A234,'Annex 2 EHV charges'!$D:$O,10,FALSE)),"")</f>
        <v/>
      </c>
      <c r="G234" s="72" t="str">
        <f>IFERROR(IF(VLOOKUP($A234,'Annex 2 EHV charges'!$D:$O,11,FALSE)=0,"",VLOOKUP($A234,'Annex 2 EHV charges'!$D:$O,11,FALSE)),"")</f>
        <v/>
      </c>
      <c r="H234" s="72" t="str">
        <f>IFERROR(IF(VLOOKUP($A234,'Annex 2 EHV charges'!$D:$O,12,FALSE)=0,"",VLOOKUP($A234,'Annex 2 EHV charges'!$D:$O,12,FALSE)),"")</f>
        <v/>
      </c>
    </row>
    <row r="235" spans="1:8" x14ac:dyDescent="0.2">
      <c r="A235" s="66" t="str">
        <f t="array" ref="A235">IFERROR(INDEX('Annex 2 EHV charges'!$D$11:$D$11, MATCH(0, IF(ISBLANK('Annex 2 EHV charges'!$D$11:$D$11),1, COUNTIF(A$4:$A234, 'Annex 2 EHV charges'!$D$11:$D$11)), 0)),"")</f>
        <v/>
      </c>
      <c r="B235" s="65" t="str">
        <f>IF($A235="","",VLOOKUP($A235,'Annex 2 EHV charges'!$D:$O,2,0))</f>
        <v/>
      </c>
      <c r="C235" s="66" t="str">
        <f>IF($A235="","",VLOOKUP($A235,'Annex 2 EHV charges'!$D:$O,3,0))</f>
        <v/>
      </c>
      <c r="D235" s="65" t="str">
        <f>IF($A235="","",VLOOKUP($A235,'Annex 2 EHV charges'!$D:$O,4,0))</f>
        <v/>
      </c>
      <c r="E235" s="70" t="str">
        <f>IFERROR(IF(VLOOKUP($A235,'Annex 2 EHV charges'!$D:$O,9,FALSE)=0,"",VLOOKUP($A235,'Annex 2 EHV charges'!$D:$O,9,FALSE)),"")</f>
        <v/>
      </c>
      <c r="F235" s="71" t="str">
        <f>IFERROR(IF(VLOOKUP($A235,'Annex 2 EHV charges'!$D:$O,10,FALSE)=0,"",VLOOKUP($A235,'Annex 2 EHV charges'!$D:$O,10,FALSE)),"")</f>
        <v/>
      </c>
      <c r="G235" s="72" t="str">
        <f>IFERROR(IF(VLOOKUP($A235,'Annex 2 EHV charges'!$D:$O,11,FALSE)=0,"",VLOOKUP($A235,'Annex 2 EHV charges'!$D:$O,11,FALSE)),"")</f>
        <v/>
      </c>
      <c r="H235" s="72" t="str">
        <f>IFERROR(IF(VLOOKUP($A235,'Annex 2 EHV charges'!$D:$O,12,FALSE)=0,"",VLOOKUP($A235,'Annex 2 EHV charges'!$D:$O,12,FALSE)),"")</f>
        <v/>
      </c>
    </row>
    <row r="236" spans="1:8" x14ac:dyDescent="0.2">
      <c r="A236" s="66" t="str">
        <f t="array" ref="A236">IFERROR(INDEX('Annex 2 EHV charges'!$D$11:$D$11, MATCH(0, IF(ISBLANK('Annex 2 EHV charges'!$D$11:$D$11),1, COUNTIF(A$4:$A235, 'Annex 2 EHV charges'!$D$11:$D$11)), 0)),"")</f>
        <v/>
      </c>
      <c r="B236" s="65" t="str">
        <f>IF($A236="","",VLOOKUP($A236,'Annex 2 EHV charges'!$D:$O,2,0))</f>
        <v/>
      </c>
      <c r="C236" s="66" t="str">
        <f>IF($A236="","",VLOOKUP($A236,'Annex 2 EHV charges'!$D:$O,3,0))</f>
        <v/>
      </c>
      <c r="D236" s="65" t="str">
        <f>IF($A236="","",VLOOKUP($A236,'Annex 2 EHV charges'!$D:$O,4,0))</f>
        <v/>
      </c>
      <c r="E236" s="70" t="str">
        <f>IFERROR(IF(VLOOKUP($A236,'Annex 2 EHV charges'!$D:$O,9,FALSE)=0,"",VLOOKUP($A236,'Annex 2 EHV charges'!$D:$O,9,FALSE)),"")</f>
        <v/>
      </c>
      <c r="F236" s="71" t="str">
        <f>IFERROR(IF(VLOOKUP($A236,'Annex 2 EHV charges'!$D:$O,10,FALSE)=0,"",VLOOKUP($A236,'Annex 2 EHV charges'!$D:$O,10,FALSE)),"")</f>
        <v/>
      </c>
      <c r="G236" s="72" t="str">
        <f>IFERROR(IF(VLOOKUP($A236,'Annex 2 EHV charges'!$D:$O,11,FALSE)=0,"",VLOOKUP($A236,'Annex 2 EHV charges'!$D:$O,11,FALSE)),"")</f>
        <v/>
      </c>
      <c r="H236" s="72" t="str">
        <f>IFERROR(IF(VLOOKUP($A236,'Annex 2 EHV charges'!$D:$O,12,FALSE)=0,"",VLOOKUP($A236,'Annex 2 EHV charges'!$D:$O,12,FALSE)),"")</f>
        <v/>
      </c>
    </row>
    <row r="237" spans="1:8" x14ac:dyDescent="0.2">
      <c r="A237" s="66" t="str">
        <f t="array" ref="A237">IFERROR(INDEX('Annex 2 EHV charges'!$D$11:$D$11, MATCH(0, IF(ISBLANK('Annex 2 EHV charges'!$D$11:$D$11),1, COUNTIF(A$4:$A236, 'Annex 2 EHV charges'!$D$11:$D$11)), 0)),"")</f>
        <v/>
      </c>
      <c r="B237" s="65" t="str">
        <f>IF($A237="","",VLOOKUP($A237,'Annex 2 EHV charges'!$D:$O,2,0))</f>
        <v/>
      </c>
      <c r="C237" s="66" t="str">
        <f>IF($A237="","",VLOOKUP($A237,'Annex 2 EHV charges'!$D:$O,3,0))</f>
        <v/>
      </c>
      <c r="D237" s="65" t="str">
        <f>IF($A237="","",VLOOKUP($A237,'Annex 2 EHV charges'!$D:$O,4,0))</f>
        <v/>
      </c>
      <c r="E237" s="70" t="str">
        <f>IFERROR(IF(VLOOKUP($A237,'Annex 2 EHV charges'!$D:$O,9,FALSE)=0,"",VLOOKUP($A237,'Annex 2 EHV charges'!$D:$O,9,FALSE)),"")</f>
        <v/>
      </c>
      <c r="F237" s="71" t="str">
        <f>IFERROR(IF(VLOOKUP($A237,'Annex 2 EHV charges'!$D:$O,10,FALSE)=0,"",VLOOKUP($A237,'Annex 2 EHV charges'!$D:$O,10,FALSE)),"")</f>
        <v/>
      </c>
      <c r="G237" s="72" t="str">
        <f>IFERROR(IF(VLOOKUP($A237,'Annex 2 EHV charges'!$D:$O,11,FALSE)=0,"",VLOOKUP($A237,'Annex 2 EHV charges'!$D:$O,11,FALSE)),"")</f>
        <v/>
      </c>
      <c r="H237" s="72" t="str">
        <f>IFERROR(IF(VLOOKUP($A237,'Annex 2 EHV charges'!$D:$O,12,FALSE)=0,"",VLOOKUP($A237,'Annex 2 EHV charges'!$D:$O,12,FALSE)),"")</f>
        <v/>
      </c>
    </row>
    <row r="238" spans="1:8" x14ac:dyDescent="0.2">
      <c r="A238" s="66" t="str">
        <f t="array" ref="A238">IFERROR(INDEX('Annex 2 EHV charges'!$D$11:$D$11, MATCH(0, IF(ISBLANK('Annex 2 EHV charges'!$D$11:$D$11),1, COUNTIF(A$4:$A237, 'Annex 2 EHV charges'!$D$11:$D$11)), 0)),"")</f>
        <v/>
      </c>
      <c r="B238" s="65" t="str">
        <f>IF($A238="","",VLOOKUP($A238,'Annex 2 EHV charges'!$D:$O,2,0))</f>
        <v/>
      </c>
      <c r="C238" s="66" t="str">
        <f>IF($A238="","",VLOOKUP($A238,'Annex 2 EHV charges'!$D:$O,3,0))</f>
        <v/>
      </c>
      <c r="D238" s="65" t="str">
        <f>IF($A238="","",VLOOKUP($A238,'Annex 2 EHV charges'!$D:$O,4,0))</f>
        <v/>
      </c>
      <c r="E238" s="70" t="str">
        <f>IFERROR(IF(VLOOKUP($A238,'Annex 2 EHV charges'!$D:$O,9,FALSE)=0,"",VLOOKUP($A238,'Annex 2 EHV charges'!$D:$O,9,FALSE)),"")</f>
        <v/>
      </c>
      <c r="F238" s="71" t="str">
        <f>IFERROR(IF(VLOOKUP($A238,'Annex 2 EHV charges'!$D:$O,10,FALSE)=0,"",VLOOKUP($A238,'Annex 2 EHV charges'!$D:$O,10,FALSE)),"")</f>
        <v/>
      </c>
      <c r="G238" s="72" t="str">
        <f>IFERROR(IF(VLOOKUP($A238,'Annex 2 EHV charges'!$D:$O,11,FALSE)=0,"",VLOOKUP($A238,'Annex 2 EHV charges'!$D:$O,11,FALSE)),"")</f>
        <v/>
      </c>
      <c r="H238" s="72" t="str">
        <f>IFERROR(IF(VLOOKUP($A238,'Annex 2 EHV charges'!$D:$O,12,FALSE)=0,"",VLOOKUP($A238,'Annex 2 EHV charges'!$D:$O,12,FALSE)),"")</f>
        <v/>
      </c>
    </row>
    <row r="239" spans="1:8" x14ac:dyDescent="0.2">
      <c r="A239" s="66" t="str">
        <f t="array" ref="A239">IFERROR(INDEX('Annex 2 EHV charges'!$D$11:$D$11, MATCH(0, IF(ISBLANK('Annex 2 EHV charges'!$D$11:$D$11),1, COUNTIF(A$4:$A238, 'Annex 2 EHV charges'!$D$11:$D$11)), 0)),"")</f>
        <v/>
      </c>
      <c r="B239" s="65" t="str">
        <f>IF($A239="","",VLOOKUP($A239,'Annex 2 EHV charges'!$D:$O,2,0))</f>
        <v/>
      </c>
      <c r="C239" s="66" t="str">
        <f>IF($A239="","",VLOOKUP($A239,'Annex 2 EHV charges'!$D:$O,3,0))</f>
        <v/>
      </c>
      <c r="D239" s="65" t="str">
        <f>IF($A239="","",VLOOKUP($A239,'Annex 2 EHV charges'!$D:$O,4,0))</f>
        <v/>
      </c>
      <c r="E239" s="70" t="str">
        <f>IFERROR(IF(VLOOKUP($A239,'Annex 2 EHV charges'!$D:$O,9,FALSE)=0,"",VLOOKUP($A239,'Annex 2 EHV charges'!$D:$O,9,FALSE)),"")</f>
        <v/>
      </c>
      <c r="F239" s="71" t="str">
        <f>IFERROR(IF(VLOOKUP($A239,'Annex 2 EHV charges'!$D:$O,10,FALSE)=0,"",VLOOKUP($A239,'Annex 2 EHV charges'!$D:$O,10,FALSE)),"")</f>
        <v/>
      </c>
      <c r="G239" s="72" t="str">
        <f>IFERROR(IF(VLOOKUP($A239,'Annex 2 EHV charges'!$D:$O,11,FALSE)=0,"",VLOOKUP($A239,'Annex 2 EHV charges'!$D:$O,11,FALSE)),"")</f>
        <v/>
      </c>
      <c r="H239" s="72" t="str">
        <f>IFERROR(IF(VLOOKUP($A239,'Annex 2 EHV charges'!$D:$O,12,FALSE)=0,"",VLOOKUP($A239,'Annex 2 EHV charges'!$D:$O,12,FALSE)),"")</f>
        <v/>
      </c>
    </row>
    <row r="240" spans="1:8" x14ac:dyDescent="0.2">
      <c r="A240" s="66" t="str">
        <f t="array" ref="A240">IFERROR(INDEX('Annex 2 EHV charges'!$D$11:$D$11, MATCH(0, IF(ISBLANK('Annex 2 EHV charges'!$D$11:$D$11),1, COUNTIF(A$4:$A239, 'Annex 2 EHV charges'!$D$11:$D$11)), 0)),"")</f>
        <v/>
      </c>
      <c r="B240" s="65" t="str">
        <f>IF($A240="","",VLOOKUP($A240,'Annex 2 EHV charges'!$D:$O,2,0))</f>
        <v/>
      </c>
      <c r="C240" s="66" t="str">
        <f>IF($A240="","",VLOOKUP($A240,'Annex 2 EHV charges'!$D:$O,3,0))</f>
        <v/>
      </c>
      <c r="D240" s="65" t="str">
        <f>IF($A240="","",VLOOKUP($A240,'Annex 2 EHV charges'!$D:$O,4,0))</f>
        <v/>
      </c>
      <c r="E240" s="70" t="str">
        <f>IFERROR(IF(VLOOKUP($A240,'Annex 2 EHV charges'!$D:$O,9,FALSE)=0,"",VLOOKUP($A240,'Annex 2 EHV charges'!$D:$O,9,FALSE)),"")</f>
        <v/>
      </c>
      <c r="F240" s="71" t="str">
        <f>IFERROR(IF(VLOOKUP($A240,'Annex 2 EHV charges'!$D:$O,10,FALSE)=0,"",VLOOKUP($A240,'Annex 2 EHV charges'!$D:$O,10,FALSE)),"")</f>
        <v/>
      </c>
      <c r="G240" s="72" t="str">
        <f>IFERROR(IF(VLOOKUP($A240,'Annex 2 EHV charges'!$D:$O,11,FALSE)=0,"",VLOOKUP($A240,'Annex 2 EHV charges'!$D:$O,11,FALSE)),"")</f>
        <v/>
      </c>
      <c r="H240" s="72" t="str">
        <f>IFERROR(IF(VLOOKUP($A240,'Annex 2 EHV charges'!$D:$O,12,FALSE)=0,"",VLOOKUP($A240,'Annex 2 EHV charges'!$D:$O,12,FALSE)),"")</f>
        <v/>
      </c>
    </row>
    <row r="241" spans="1:8" x14ac:dyDescent="0.2">
      <c r="A241" s="66" t="str">
        <f t="array" ref="A241">IFERROR(INDEX('Annex 2 EHV charges'!$D$11:$D$11, MATCH(0, IF(ISBLANK('Annex 2 EHV charges'!$D$11:$D$11),1, COUNTIF(A$4:$A240, 'Annex 2 EHV charges'!$D$11:$D$11)), 0)),"")</f>
        <v/>
      </c>
      <c r="B241" s="65" t="str">
        <f>IF($A241="","",VLOOKUP($A241,'Annex 2 EHV charges'!$D:$O,2,0))</f>
        <v/>
      </c>
      <c r="C241" s="66" t="str">
        <f>IF($A241="","",VLOOKUP($A241,'Annex 2 EHV charges'!$D:$O,3,0))</f>
        <v/>
      </c>
      <c r="D241" s="65" t="str">
        <f>IF($A241="","",VLOOKUP($A241,'Annex 2 EHV charges'!$D:$O,4,0))</f>
        <v/>
      </c>
      <c r="E241" s="70" t="str">
        <f>IFERROR(IF(VLOOKUP($A241,'Annex 2 EHV charges'!$D:$O,9,FALSE)=0,"",VLOOKUP($A241,'Annex 2 EHV charges'!$D:$O,9,FALSE)),"")</f>
        <v/>
      </c>
      <c r="F241" s="71" t="str">
        <f>IFERROR(IF(VLOOKUP($A241,'Annex 2 EHV charges'!$D:$O,10,FALSE)=0,"",VLOOKUP($A241,'Annex 2 EHV charges'!$D:$O,10,FALSE)),"")</f>
        <v/>
      </c>
      <c r="G241" s="72" t="str">
        <f>IFERROR(IF(VLOOKUP($A241,'Annex 2 EHV charges'!$D:$O,11,FALSE)=0,"",VLOOKUP($A241,'Annex 2 EHV charges'!$D:$O,11,FALSE)),"")</f>
        <v/>
      </c>
      <c r="H241" s="72" t="str">
        <f>IFERROR(IF(VLOOKUP($A241,'Annex 2 EHV charges'!$D:$O,12,FALSE)=0,"",VLOOKUP($A241,'Annex 2 EHV charges'!$D:$O,12,FALSE)),"")</f>
        <v/>
      </c>
    </row>
    <row r="242" spans="1:8" x14ac:dyDescent="0.2">
      <c r="A242" s="66" t="str">
        <f t="array" ref="A242">IFERROR(INDEX('Annex 2 EHV charges'!$D$11:$D$11, MATCH(0, IF(ISBLANK('Annex 2 EHV charges'!$D$11:$D$11),1, COUNTIF(A$4:$A241, 'Annex 2 EHV charges'!$D$11:$D$11)), 0)),"")</f>
        <v/>
      </c>
      <c r="B242" s="65" t="str">
        <f>IF($A242="","",VLOOKUP($A242,'Annex 2 EHV charges'!$D:$O,2,0))</f>
        <v/>
      </c>
      <c r="C242" s="66" t="str">
        <f>IF($A242="","",VLOOKUP($A242,'Annex 2 EHV charges'!$D:$O,3,0))</f>
        <v/>
      </c>
      <c r="D242" s="65" t="str">
        <f>IF($A242="","",VLOOKUP($A242,'Annex 2 EHV charges'!$D:$O,4,0))</f>
        <v/>
      </c>
      <c r="E242" s="70" t="str">
        <f>IFERROR(IF(VLOOKUP($A242,'Annex 2 EHV charges'!$D:$O,9,FALSE)=0,"",VLOOKUP($A242,'Annex 2 EHV charges'!$D:$O,9,FALSE)),"")</f>
        <v/>
      </c>
      <c r="F242" s="71" t="str">
        <f>IFERROR(IF(VLOOKUP($A242,'Annex 2 EHV charges'!$D:$O,10,FALSE)=0,"",VLOOKUP($A242,'Annex 2 EHV charges'!$D:$O,10,FALSE)),"")</f>
        <v/>
      </c>
      <c r="G242" s="72" t="str">
        <f>IFERROR(IF(VLOOKUP($A242,'Annex 2 EHV charges'!$D:$O,11,FALSE)=0,"",VLOOKUP($A242,'Annex 2 EHV charges'!$D:$O,11,FALSE)),"")</f>
        <v/>
      </c>
      <c r="H242" s="72" t="str">
        <f>IFERROR(IF(VLOOKUP($A242,'Annex 2 EHV charges'!$D:$O,12,FALSE)=0,"",VLOOKUP($A242,'Annex 2 EHV charges'!$D:$O,12,FALSE)),"")</f>
        <v/>
      </c>
    </row>
    <row r="243" spans="1:8" x14ac:dyDescent="0.2">
      <c r="A243" s="66" t="str">
        <f t="array" ref="A243">IFERROR(INDEX('Annex 2 EHV charges'!$D$11:$D$11, MATCH(0, IF(ISBLANK('Annex 2 EHV charges'!$D$11:$D$11),1, COUNTIF(A$4:$A242, 'Annex 2 EHV charges'!$D$11:$D$11)), 0)),"")</f>
        <v/>
      </c>
      <c r="B243" s="65" t="str">
        <f>IF($A243="","",VLOOKUP($A243,'Annex 2 EHV charges'!$D:$O,2,0))</f>
        <v/>
      </c>
      <c r="C243" s="66" t="str">
        <f>IF($A243="","",VLOOKUP($A243,'Annex 2 EHV charges'!$D:$O,3,0))</f>
        <v/>
      </c>
      <c r="D243" s="65" t="str">
        <f>IF($A243="","",VLOOKUP($A243,'Annex 2 EHV charges'!$D:$O,4,0))</f>
        <v/>
      </c>
      <c r="E243" s="70" t="str">
        <f>IFERROR(IF(VLOOKUP($A243,'Annex 2 EHV charges'!$D:$O,9,FALSE)=0,"",VLOOKUP($A243,'Annex 2 EHV charges'!$D:$O,9,FALSE)),"")</f>
        <v/>
      </c>
      <c r="F243" s="71" t="str">
        <f>IFERROR(IF(VLOOKUP($A243,'Annex 2 EHV charges'!$D:$O,10,FALSE)=0,"",VLOOKUP($A243,'Annex 2 EHV charges'!$D:$O,10,FALSE)),"")</f>
        <v/>
      </c>
      <c r="G243" s="72" t="str">
        <f>IFERROR(IF(VLOOKUP($A243,'Annex 2 EHV charges'!$D:$O,11,FALSE)=0,"",VLOOKUP($A243,'Annex 2 EHV charges'!$D:$O,11,FALSE)),"")</f>
        <v/>
      </c>
      <c r="H243" s="72" t="str">
        <f>IFERROR(IF(VLOOKUP($A243,'Annex 2 EHV charges'!$D:$O,12,FALSE)=0,"",VLOOKUP($A243,'Annex 2 EHV charges'!$D:$O,12,FALSE)),"")</f>
        <v/>
      </c>
    </row>
    <row r="244" spans="1:8" x14ac:dyDescent="0.2">
      <c r="A244" s="66" t="str">
        <f t="array" ref="A244">IFERROR(INDEX('Annex 2 EHV charges'!$D$11:$D$11, MATCH(0, IF(ISBLANK('Annex 2 EHV charges'!$D$11:$D$11),1, COUNTIF(A$4:$A243, 'Annex 2 EHV charges'!$D$11:$D$11)), 0)),"")</f>
        <v/>
      </c>
      <c r="B244" s="65" t="str">
        <f>IF($A244="","",VLOOKUP($A244,'Annex 2 EHV charges'!$D:$O,2,0))</f>
        <v/>
      </c>
      <c r="C244" s="66" t="str">
        <f>IF($A244="","",VLOOKUP($A244,'Annex 2 EHV charges'!$D:$O,3,0))</f>
        <v/>
      </c>
      <c r="D244" s="65" t="str">
        <f>IF($A244="","",VLOOKUP($A244,'Annex 2 EHV charges'!$D:$O,4,0))</f>
        <v/>
      </c>
      <c r="E244" s="70" t="str">
        <f>IFERROR(IF(VLOOKUP($A244,'Annex 2 EHV charges'!$D:$O,9,FALSE)=0,"",VLOOKUP($A244,'Annex 2 EHV charges'!$D:$O,9,FALSE)),"")</f>
        <v/>
      </c>
      <c r="F244" s="71" t="str">
        <f>IFERROR(IF(VLOOKUP($A244,'Annex 2 EHV charges'!$D:$O,10,FALSE)=0,"",VLOOKUP($A244,'Annex 2 EHV charges'!$D:$O,10,FALSE)),"")</f>
        <v/>
      </c>
      <c r="G244" s="72" t="str">
        <f>IFERROR(IF(VLOOKUP($A244,'Annex 2 EHV charges'!$D:$O,11,FALSE)=0,"",VLOOKUP($A244,'Annex 2 EHV charges'!$D:$O,11,FALSE)),"")</f>
        <v/>
      </c>
      <c r="H244" s="72" t="str">
        <f>IFERROR(IF(VLOOKUP($A244,'Annex 2 EHV charges'!$D:$O,12,FALSE)=0,"",VLOOKUP($A244,'Annex 2 EHV charges'!$D:$O,12,FALSE)),"")</f>
        <v/>
      </c>
    </row>
    <row r="245" spans="1:8" x14ac:dyDescent="0.2">
      <c r="A245" s="66" t="str">
        <f t="array" ref="A245">IFERROR(INDEX('Annex 2 EHV charges'!$D$11:$D$11, MATCH(0, IF(ISBLANK('Annex 2 EHV charges'!$D$11:$D$11),1, COUNTIF(A$4:$A244, 'Annex 2 EHV charges'!$D$11:$D$11)), 0)),"")</f>
        <v/>
      </c>
      <c r="B245" s="65" t="str">
        <f>IF($A245="","",VLOOKUP($A245,'Annex 2 EHV charges'!$D:$O,2,0))</f>
        <v/>
      </c>
      <c r="C245" s="66" t="str">
        <f>IF($A245="","",VLOOKUP($A245,'Annex 2 EHV charges'!$D:$O,3,0))</f>
        <v/>
      </c>
      <c r="D245" s="65" t="str">
        <f>IF($A245="","",VLOOKUP($A245,'Annex 2 EHV charges'!$D:$O,4,0))</f>
        <v/>
      </c>
      <c r="E245" s="70" t="str">
        <f>IFERROR(IF(VLOOKUP($A245,'Annex 2 EHV charges'!$D:$O,9,FALSE)=0,"",VLOOKUP($A245,'Annex 2 EHV charges'!$D:$O,9,FALSE)),"")</f>
        <v/>
      </c>
      <c r="F245" s="71" t="str">
        <f>IFERROR(IF(VLOOKUP($A245,'Annex 2 EHV charges'!$D:$O,10,FALSE)=0,"",VLOOKUP($A245,'Annex 2 EHV charges'!$D:$O,10,FALSE)),"")</f>
        <v/>
      </c>
      <c r="G245" s="72" t="str">
        <f>IFERROR(IF(VLOOKUP($A245,'Annex 2 EHV charges'!$D:$O,11,FALSE)=0,"",VLOOKUP($A245,'Annex 2 EHV charges'!$D:$O,11,FALSE)),"")</f>
        <v/>
      </c>
      <c r="H245" s="72" t="str">
        <f>IFERROR(IF(VLOOKUP($A245,'Annex 2 EHV charges'!$D:$O,12,FALSE)=0,"",VLOOKUP($A245,'Annex 2 EHV charges'!$D:$O,12,FALSE)),"")</f>
        <v/>
      </c>
    </row>
    <row r="246" spans="1:8" x14ac:dyDescent="0.2">
      <c r="A246" s="66" t="str">
        <f t="array" ref="A246">IFERROR(INDEX('Annex 2 EHV charges'!$D$11:$D$11, MATCH(0, IF(ISBLANK('Annex 2 EHV charges'!$D$11:$D$11),1, COUNTIF(A$4:$A245, 'Annex 2 EHV charges'!$D$11:$D$11)), 0)),"")</f>
        <v/>
      </c>
      <c r="B246" s="65" t="str">
        <f>IF($A246="","",VLOOKUP($A246,'Annex 2 EHV charges'!$D:$O,2,0))</f>
        <v/>
      </c>
      <c r="C246" s="66" t="str">
        <f>IF($A246="","",VLOOKUP($A246,'Annex 2 EHV charges'!$D:$O,3,0))</f>
        <v/>
      </c>
      <c r="D246" s="65" t="str">
        <f>IF($A246="","",VLOOKUP($A246,'Annex 2 EHV charges'!$D:$O,4,0))</f>
        <v/>
      </c>
      <c r="E246" s="70" t="str">
        <f>IFERROR(IF(VLOOKUP($A246,'Annex 2 EHV charges'!$D:$O,9,FALSE)=0,"",VLOOKUP($A246,'Annex 2 EHV charges'!$D:$O,9,FALSE)),"")</f>
        <v/>
      </c>
      <c r="F246" s="71" t="str">
        <f>IFERROR(IF(VLOOKUP($A246,'Annex 2 EHV charges'!$D:$O,10,FALSE)=0,"",VLOOKUP($A246,'Annex 2 EHV charges'!$D:$O,10,FALSE)),"")</f>
        <v/>
      </c>
      <c r="G246" s="72" t="str">
        <f>IFERROR(IF(VLOOKUP($A246,'Annex 2 EHV charges'!$D:$O,11,FALSE)=0,"",VLOOKUP($A246,'Annex 2 EHV charges'!$D:$O,11,FALSE)),"")</f>
        <v/>
      </c>
      <c r="H246" s="72" t="str">
        <f>IFERROR(IF(VLOOKUP($A246,'Annex 2 EHV charges'!$D:$O,12,FALSE)=0,"",VLOOKUP($A246,'Annex 2 EHV charges'!$D:$O,12,FALSE)),"")</f>
        <v/>
      </c>
    </row>
    <row r="247" spans="1:8" x14ac:dyDescent="0.2">
      <c r="A247" s="66" t="str">
        <f t="array" ref="A247">IFERROR(INDEX('Annex 2 EHV charges'!$D$11:$D$11, MATCH(0, IF(ISBLANK('Annex 2 EHV charges'!$D$11:$D$11),1, COUNTIF(A$4:$A246, 'Annex 2 EHV charges'!$D$11:$D$11)), 0)),"")</f>
        <v/>
      </c>
      <c r="B247" s="65" t="str">
        <f>IF($A247="","",VLOOKUP($A247,'Annex 2 EHV charges'!$D:$O,2,0))</f>
        <v/>
      </c>
      <c r="C247" s="66" t="str">
        <f>IF($A247="","",VLOOKUP($A247,'Annex 2 EHV charges'!$D:$O,3,0))</f>
        <v/>
      </c>
      <c r="D247" s="65" t="str">
        <f>IF($A247="","",VLOOKUP($A247,'Annex 2 EHV charges'!$D:$O,4,0))</f>
        <v/>
      </c>
      <c r="E247" s="70" t="str">
        <f>IFERROR(IF(VLOOKUP($A247,'Annex 2 EHV charges'!$D:$O,9,FALSE)=0,"",VLOOKUP($A247,'Annex 2 EHV charges'!$D:$O,9,FALSE)),"")</f>
        <v/>
      </c>
      <c r="F247" s="71" t="str">
        <f>IFERROR(IF(VLOOKUP($A247,'Annex 2 EHV charges'!$D:$O,10,FALSE)=0,"",VLOOKUP($A247,'Annex 2 EHV charges'!$D:$O,10,FALSE)),"")</f>
        <v/>
      </c>
      <c r="G247" s="72" t="str">
        <f>IFERROR(IF(VLOOKUP($A247,'Annex 2 EHV charges'!$D:$O,11,FALSE)=0,"",VLOOKUP($A247,'Annex 2 EHV charges'!$D:$O,11,FALSE)),"")</f>
        <v/>
      </c>
      <c r="H247" s="72" t="str">
        <f>IFERROR(IF(VLOOKUP($A247,'Annex 2 EHV charges'!$D:$O,12,FALSE)=0,"",VLOOKUP($A247,'Annex 2 EHV charges'!$D:$O,12,FALSE)),"")</f>
        <v/>
      </c>
    </row>
    <row r="248" spans="1:8" x14ac:dyDescent="0.2">
      <c r="A248" s="66" t="str">
        <f t="array" ref="A248">IFERROR(INDEX('Annex 2 EHV charges'!$D$11:$D$11, MATCH(0, IF(ISBLANK('Annex 2 EHV charges'!$D$11:$D$11),1, COUNTIF(A$4:$A247, 'Annex 2 EHV charges'!$D$11:$D$11)), 0)),"")</f>
        <v/>
      </c>
      <c r="B248" s="65" t="str">
        <f>IF($A248="","",VLOOKUP($A248,'Annex 2 EHV charges'!$D:$O,2,0))</f>
        <v/>
      </c>
      <c r="C248" s="66" t="str">
        <f>IF($A248="","",VLOOKUP($A248,'Annex 2 EHV charges'!$D:$O,3,0))</f>
        <v/>
      </c>
      <c r="D248" s="65" t="str">
        <f>IF($A248="","",VLOOKUP($A248,'Annex 2 EHV charges'!$D:$O,4,0))</f>
        <v/>
      </c>
      <c r="E248" s="70" t="str">
        <f>IFERROR(IF(VLOOKUP($A248,'Annex 2 EHV charges'!$D:$O,9,FALSE)=0,"",VLOOKUP($A248,'Annex 2 EHV charges'!$D:$O,9,FALSE)),"")</f>
        <v/>
      </c>
      <c r="F248" s="71" t="str">
        <f>IFERROR(IF(VLOOKUP($A248,'Annex 2 EHV charges'!$D:$O,10,FALSE)=0,"",VLOOKUP($A248,'Annex 2 EHV charges'!$D:$O,10,FALSE)),"")</f>
        <v/>
      </c>
      <c r="G248" s="72" t="str">
        <f>IFERROR(IF(VLOOKUP($A248,'Annex 2 EHV charges'!$D:$O,11,FALSE)=0,"",VLOOKUP($A248,'Annex 2 EHV charges'!$D:$O,11,FALSE)),"")</f>
        <v/>
      </c>
      <c r="H248" s="72" t="str">
        <f>IFERROR(IF(VLOOKUP($A248,'Annex 2 EHV charges'!$D:$O,12,FALSE)=0,"",VLOOKUP($A248,'Annex 2 EHV charges'!$D:$O,12,FALSE)),"")</f>
        <v/>
      </c>
    </row>
    <row r="249" spans="1:8" x14ac:dyDescent="0.2">
      <c r="A249" s="66" t="str">
        <f t="array" ref="A249">IFERROR(INDEX('Annex 2 EHV charges'!$D$11:$D$11, MATCH(0, IF(ISBLANK('Annex 2 EHV charges'!$D$11:$D$11),1, COUNTIF(A$4:$A248, 'Annex 2 EHV charges'!$D$11:$D$11)), 0)),"")</f>
        <v/>
      </c>
      <c r="B249" s="65" t="str">
        <f>IF($A249="","",VLOOKUP($A249,'Annex 2 EHV charges'!$D:$O,2,0))</f>
        <v/>
      </c>
      <c r="C249" s="66" t="str">
        <f>IF($A249="","",VLOOKUP($A249,'Annex 2 EHV charges'!$D:$O,3,0))</f>
        <v/>
      </c>
      <c r="D249" s="65" t="str">
        <f>IF($A249="","",VLOOKUP($A249,'Annex 2 EHV charges'!$D:$O,4,0))</f>
        <v/>
      </c>
      <c r="E249" s="70" t="str">
        <f>IFERROR(IF(VLOOKUP($A249,'Annex 2 EHV charges'!$D:$O,9,FALSE)=0,"",VLOOKUP($A249,'Annex 2 EHV charges'!$D:$O,9,FALSE)),"")</f>
        <v/>
      </c>
      <c r="F249" s="71" t="str">
        <f>IFERROR(IF(VLOOKUP($A249,'Annex 2 EHV charges'!$D:$O,10,FALSE)=0,"",VLOOKUP($A249,'Annex 2 EHV charges'!$D:$O,10,FALSE)),"")</f>
        <v/>
      </c>
      <c r="G249" s="72" t="str">
        <f>IFERROR(IF(VLOOKUP($A249,'Annex 2 EHV charges'!$D:$O,11,FALSE)=0,"",VLOOKUP($A249,'Annex 2 EHV charges'!$D:$O,11,FALSE)),"")</f>
        <v/>
      </c>
      <c r="H249" s="72" t="str">
        <f>IFERROR(IF(VLOOKUP($A249,'Annex 2 EHV charges'!$D:$O,12,FALSE)=0,"",VLOOKUP($A249,'Annex 2 EHV charges'!$D:$O,12,FALSE)),"")</f>
        <v/>
      </c>
    </row>
    <row r="250" spans="1:8" x14ac:dyDescent="0.2">
      <c r="A250" s="66" t="str">
        <f t="array" ref="A250">IFERROR(INDEX('Annex 2 EHV charges'!$D$11:$D$11, MATCH(0, IF(ISBLANK('Annex 2 EHV charges'!$D$11:$D$11),1, COUNTIF(A$4:$A249, 'Annex 2 EHV charges'!$D$11:$D$11)), 0)),"")</f>
        <v/>
      </c>
      <c r="B250" s="65" t="str">
        <f>IF($A250="","",VLOOKUP($A250,'Annex 2 EHV charges'!$D:$O,2,0))</f>
        <v/>
      </c>
      <c r="C250" s="66" t="str">
        <f>IF($A250="","",VLOOKUP($A250,'Annex 2 EHV charges'!$D:$O,3,0))</f>
        <v/>
      </c>
      <c r="D250" s="65" t="str">
        <f>IF($A250="","",VLOOKUP($A250,'Annex 2 EHV charges'!$D:$O,4,0))</f>
        <v/>
      </c>
      <c r="E250" s="70" t="str">
        <f>IFERROR(IF(VLOOKUP($A250,'Annex 2 EHV charges'!$D:$O,9,FALSE)=0,"",VLOOKUP($A250,'Annex 2 EHV charges'!$D:$O,9,FALSE)),"")</f>
        <v/>
      </c>
      <c r="F250" s="71" t="str">
        <f>IFERROR(IF(VLOOKUP($A250,'Annex 2 EHV charges'!$D:$O,10,FALSE)=0,"",VLOOKUP($A250,'Annex 2 EHV charges'!$D:$O,10,FALSE)),"")</f>
        <v/>
      </c>
      <c r="G250" s="72" t="str">
        <f>IFERROR(IF(VLOOKUP($A250,'Annex 2 EHV charges'!$D:$O,11,FALSE)=0,"",VLOOKUP($A250,'Annex 2 EHV charges'!$D:$O,11,FALSE)),"")</f>
        <v/>
      </c>
      <c r="H250" s="72" t="str">
        <f>IFERROR(IF(VLOOKUP($A250,'Annex 2 EHV charges'!$D:$O,12,FALSE)=0,"",VLOOKUP($A250,'Annex 2 EHV charges'!$D:$O,12,FALSE)),"")</f>
        <v/>
      </c>
    </row>
    <row r="251" spans="1:8" x14ac:dyDescent="0.2">
      <c r="A251" s="66" t="str">
        <f t="array" ref="A251">IFERROR(INDEX('Annex 2 EHV charges'!$D$11:$D$11, MATCH(0, IF(ISBLANK('Annex 2 EHV charges'!$D$11:$D$11),1, COUNTIF(A$4:$A250, 'Annex 2 EHV charges'!$D$11:$D$11)), 0)),"")</f>
        <v/>
      </c>
      <c r="B251" s="65" t="str">
        <f>IF($A251="","",VLOOKUP($A251,'Annex 2 EHV charges'!$D:$O,2,0))</f>
        <v/>
      </c>
      <c r="C251" s="66" t="str">
        <f>IF($A251="","",VLOOKUP($A251,'Annex 2 EHV charges'!$D:$O,3,0))</f>
        <v/>
      </c>
      <c r="D251" s="65" t="str">
        <f>IF($A251="","",VLOOKUP($A251,'Annex 2 EHV charges'!$D:$O,4,0))</f>
        <v/>
      </c>
      <c r="E251" s="70" t="str">
        <f>IFERROR(IF(VLOOKUP($A251,'Annex 2 EHV charges'!$D:$O,9,FALSE)=0,"",VLOOKUP($A251,'Annex 2 EHV charges'!$D:$O,9,FALSE)),"")</f>
        <v/>
      </c>
      <c r="F251" s="71" t="str">
        <f>IFERROR(IF(VLOOKUP($A251,'Annex 2 EHV charges'!$D:$O,10,FALSE)=0,"",VLOOKUP($A251,'Annex 2 EHV charges'!$D:$O,10,FALSE)),"")</f>
        <v/>
      </c>
      <c r="G251" s="72" t="str">
        <f>IFERROR(IF(VLOOKUP($A251,'Annex 2 EHV charges'!$D:$O,11,FALSE)=0,"",VLOOKUP($A251,'Annex 2 EHV charges'!$D:$O,11,FALSE)),"")</f>
        <v/>
      </c>
      <c r="H251" s="72" t="str">
        <f>IFERROR(IF(VLOOKUP($A251,'Annex 2 EHV charges'!$D:$O,12,FALSE)=0,"",VLOOKUP($A251,'Annex 2 EHV charges'!$D:$O,12,FALSE)),"")</f>
        <v/>
      </c>
    </row>
    <row r="252" spans="1:8" x14ac:dyDescent="0.2">
      <c r="A252" s="66" t="str">
        <f t="array" ref="A252">IFERROR(INDEX('Annex 2 EHV charges'!$D$11:$D$11, MATCH(0, IF(ISBLANK('Annex 2 EHV charges'!$D$11:$D$11),1, COUNTIF(A$4:$A251, 'Annex 2 EHV charges'!$D$11:$D$11)), 0)),"")</f>
        <v/>
      </c>
      <c r="B252" s="65" t="str">
        <f>IF($A252="","",VLOOKUP($A252,'Annex 2 EHV charges'!$D:$O,2,0))</f>
        <v/>
      </c>
      <c r="C252" s="66" t="str">
        <f>IF($A252="","",VLOOKUP($A252,'Annex 2 EHV charges'!$D:$O,3,0))</f>
        <v/>
      </c>
      <c r="D252" s="65" t="str">
        <f>IF($A252="","",VLOOKUP($A252,'Annex 2 EHV charges'!$D:$O,4,0))</f>
        <v/>
      </c>
      <c r="E252" s="70" t="str">
        <f>IFERROR(IF(VLOOKUP($A252,'Annex 2 EHV charges'!$D:$O,9,FALSE)=0,"",VLOOKUP($A252,'Annex 2 EHV charges'!$D:$O,9,FALSE)),"")</f>
        <v/>
      </c>
      <c r="F252" s="71" t="str">
        <f>IFERROR(IF(VLOOKUP($A252,'Annex 2 EHV charges'!$D:$O,10,FALSE)=0,"",VLOOKUP($A252,'Annex 2 EHV charges'!$D:$O,10,FALSE)),"")</f>
        <v/>
      </c>
      <c r="G252" s="72" t="str">
        <f>IFERROR(IF(VLOOKUP($A252,'Annex 2 EHV charges'!$D:$O,11,FALSE)=0,"",VLOOKUP($A252,'Annex 2 EHV charges'!$D:$O,11,FALSE)),"")</f>
        <v/>
      </c>
      <c r="H252" s="72" t="str">
        <f>IFERROR(IF(VLOOKUP($A252,'Annex 2 EHV charges'!$D:$O,12,FALSE)=0,"",VLOOKUP($A252,'Annex 2 EHV charges'!$D:$O,12,FALSE)),"")</f>
        <v/>
      </c>
    </row>
    <row r="253" spans="1:8" x14ac:dyDescent="0.2">
      <c r="A253" s="66" t="str">
        <f t="array" ref="A253">IFERROR(INDEX('Annex 2 EHV charges'!$D$11:$D$11, MATCH(0, IF(ISBLANK('Annex 2 EHV charges'!$D$11:$D$11),1, COUNTIF(A$4:$A252, 'Annex 2 EHV charges'!$D$11:$D$11)), 0)),"")</f>
        <v/>
      </c>
      <c r="B253" s="65" t="str">
        <f>IF($A253="","",VLOOKUP($A253,'Annex 2 EHV charges'!$D:$O,2,0))</f>
        <v/>
      </c>
      <c r="C253" s="66" t="str">
        <f>IF($A253="","",VLOOKUP($A253,'Annex 2 EHV charges'!$D:$O,3,0))</f>
        <v/>
      </c>
      <c r="D253" s="65" t="str">
        <f>IF($A253="","",VLOOKUP($A253,'Annex 2 EHV charges'!$D:$O,4,0))</f>
        <v/>
      </c>
      <c r="E253" s="70" t="str">
        <f>IFERROR(IF(VLOOKUP($A253,'Annex 2 EHV charges'!$D:$O,9,FALSE)=0,"",VLOOKUP($A253,'Annex 2 EHV charges'!$D:$O,9,FALSE)),"")</f>
        <v/>
      </c>
      <c r="F253" s="71" t="str">
        <f>IFERROR(IF(VLOOKUP($A253,'Annex 2 EHV charges'!$D:$O,10,FALSE)=0,"",VLOOKUP($A253,'Annex 2 EHV charges'!$D:$O,10,FALSE)),"")</f>
        <v/>
      </c>
      <c r="G253" s="72" t="str">
        <f>IFERROR(IF(VLOOKUP($A253,'Annex 2 EHV charges'!$D:$O,11,FALSE)=0,"",VLOOKUP($A253,'Annex 2 EHV charges'!$D:$O,11,FALSE)),"")</f>
        <v/>
      </c>
      <c r="H253" s="72" t="str">
        <f>IFERROR(IF(VLOOKUP($A253,'Annex 2 EHV charges'!$D:$O,12,FALSE)=0,"",VLOOKUP($A253,'Annex 2 EHV charges'!$D:$O,12,FALSE)),"")</f>
        <v/>
      </c>
    </row>
    <row r="254" spans="1:8" x14ac:dyDescent="0.2">
      <c r="A254" s="66" t="str">
        <f t="array" ref="A254">IFERROR(INDEX('Annex 2 EHV charges'!$D$11:$D$11, MATCH(0, IF(ISBLANK('Annex 2 EHV charges'!$D$11:$D$11),1, COUNTIF(A$4:$A253, 'Annex 2 EHV charges'!$D$11:$D$11)), 0)),"")</f>
        <v/>
      </c>
      <c r="B254" s="65" t="str">
        <f>IF($A254="","",VLOOKUP($A254,'Annex 2 EHV charges'!$D:$O,2,0))</f>
        <v/>
      </c>
      <c r="C254" s="66" t="str">
        <f>IF($A254="","",VLOOKUP($A254,'Annex 2 EHV charges'!$D:$O,3,0))</f>
        <v/>
      </c>
      <c r="D254" s="65" t="str">
        <f>IF($A254="","",VLOOKUP($A254,'Annex 2 EHV charges'!$D:$O,4,0))</f>
        <v/>
      </c>
      <c r="E254" s="70" t="str">
        <f>IFERROR(IF(VLOOKUP($A254,'Annex 2 EHV charges'!$D:$O,9,FALSE)=0,"",VLOOKUP($A254,'Annex 2 EHV charges'!$D:$O,9,FALSE)),"")</f>
        <v/>
      </c>
      <c r="F254" s="71" t="str">
        <f>IFERROR(IF(VLOOKUP($A254,'Annex 2 EHV charges'!$D:$O,10,FALSE)=0,"",VLOOKUP($A254,'Annex 2 EHV charges'!$D:$O,10,FALSE)),"")</f>
        <v/>
      </c>
      <c r="G254" s="72" t="str">
        <f>IFERROR(IF(VLOOKUP($A254,'Annex 2 EHV charges'!$D:$O,11,FALSE)=0,"",VLOOKUP($A254,'Annex 2 EHV charges'!$D:$O,11,FALSE)),"")</f>
        <v/>
      </c>
      <c r="H254" s="72" t="str">
        <f>IFERROR(IF(VLOOKUP($A254,'Annex 2 EHV charges'!$D:$O,12,FALSE)=0,"",VLOOKUP($A254,'Annex 2 EHV charges'!$D:$O,12,FALSE)),"")</f>
        <v/>
      </c>
    </row>
    <row r="255" spans="1:8" x14ac:dyDescent="0.2">
      <c r="A255" s="66" t="str">
        <f t="array" ref="A255">IFERROR(INDEX('Annex 2 EHV charges'!$D$11:$D$11, MATCH(0, IF(ISBLANK('Annex 2 EHV charges'!$D$11:$D$11),1, COUNTIF(A$4:$A254, 'Annex 2 EHV charges'!$D$11:$D$11)), 0)),"")</f>
        <v/>
      </c>
      <c r="B255" s="65" t="str">
        <f>IF($A255="","",VLOOKUP($A255,'Annex 2 EHV charges'!$D:$O,2,0))</f>
        <v/>
      </c>
      <c r="C255" s="66" t="str">
        <f>IF($A255="","",VLOOKUP($A255,'Annex 2 EHV charges'!$D:$O,3,0))</f>
        <v/>
      </c>
      <c r="D255" s="65" t="str">
        <f>IF($A255="","",VLOOKUP($A255,'Annex 2 EHV charges'!$D:$O,4,0))</f>
        <v/>
      </c>
      <c r="E255" s="70" t="str">
        <f>IFERROR(IF(VLOOKUP($A255,'Annex 2 EHV charges'!$D:$O,9,FALSE)=0,"",VLOOKUP($A255,'Annex 2 EHV charges'!$D:$O,9,FALSE)),"")</f>
        <v/>
      </c>
      <c r="F255" s="71" t="str">
        <f>IFERROR(IF(VLOOKUP($A255,'Annex 2 EHV charges'!$D:$O,10,FALSE)=0,"",VLOOKUP($A255,'Annex 2 EHV charges'!$D:$O,10,FALSE)),"")</f>
        <v/>
      </c>
      <c r="G255" s="72" t="str">
        <f>IFERROR(IF(VLOOKUP($A255,'Annex 2 EHV charges'!$D:$O,11,FALSE)=0,"",VLOOKUP($A255,'Annex 2 EHV charges'!$D:$O,11,FALSE)),"")</f>
        <v/>
      </c>
      <c r="H255" s="72" t="str">
        <f>IFERROR(IF(VLOOKUP($A255,'Annex 2 EHV charges'!$D:$O,12,FALSE)=0,"",VLOOKUP($A255,'Annex 2 EHV charges'!$D:$O,12,FALSE)),"")</f>
        <v/>
      </c>
    </row>
    <row r="256" spans="1:8" x14ac:dyDescent="0.2">
      <c r="A256" s="66" t="str">
        <f t="array" ref="A256">IFERROR(INDEX('Annex 2 EHV charges'!$D$11:$D$11, MATCH(0, IF(ISBLANK('Annex 2 EHV charges'!$D$11:$D$11),1, COUNTIF(A$4:$A255, 'Annex 2 EHV charges'!$D$11:$D$11)), 0)),"")</f>
        <v/>
      </c>
      <c r="B256" s="65" t="str">
        <f>IF($A256="","",VLOOKUP($A256,'Annex 2 EHV charges'!$D:$O,2,0))</f>
        <v/>
      </c>
      <c r="C256" s="66" t="str">
        <f>IF($A256="","",VLOOKUP($A256,'Annex 2 EHV charges'!$D:$O,3,0))</f>
        <v/>
      </c>
      <c r="D256" s="65" t="str">
        <f>IF($A256="","",VLOOKUP($A256,'Annex 2 EHV charges'!$D:$O,4,0))</f>
        <v/>
      </c>
      <c r="E256" s="70" t="str">
        <f>IFERROR(IF(VLOOKUP($A256,'Annex 2 EHV charges'!$D:$O,9,FALSE)=0,"",VLOOKUP($A256,'Annex 2 EHV charges'!$D:$O,9,FALSE)),"")</f>
        <v/>
      </c>
      <c r="F256" s="71" t="str">
        <f>IFERROR(IF(VLOOKUP($A256,'Annex 2 EHV charges'!$D:$O,10,FALSE)=0,"",VLOOKUP($A256,'Annex 2 EHV charges'!$D:$O,10,FALSE)),"")</f>
        <v/>
      </c>
      <c r="G256" s="72" t="str">
        <f>IFERROR(IF(VLOOKUP($A256,'Annex 2 EHV charges'!$D:$O,11,FALSE)=0,"",VLOOKUP($A256,'Annex 2 EHV charges'!$D:$O,11,FALSE)),"")</f>
        <v/>
      </c>
      <c r="H256" s="72" t="str">
        <f>IFERROR(IF(VLOOKUP($A256,'Annex 2 EHV charges'!$D:$O,12,FALSE)=0,"",VLOOKUP($A256,'Annex 2 EHV charges'!$D:$O,12,FALSE)),"")</f>
        <v/>
      </c>
    </row>
    <row r="257" spans="1:8" x14ac:dyDescent="0.2">
      <c r="A257" s="66" t="str">
        <f t="array" ref="A257">IFERROR(INDEX('Annex 2 EHV charges'!$D$11:$D$11, MATCH(0, IF(ISBLANK('Annex 2 EHV charges'!$D$11:$D$11),1, COUNTIF(A$4:$A256, 'Annex 2 EHV charges'!$D$11:$D$11)), 0)),"")</f>
        <v/>
      </c>
      <c r="B257" s="65" t="str">
        <f>IF($A257="","",VLOOKUP($A257,'Annex 2 EHV charges'!$D:$O,2,0))</f>
        <v/>
      </c>
      <c r="C257" s="66" t="str">
        <f>IF($A257="","",VLOOKUP($A257,'Annex 2 EHV charges'!$D:$O,3,0))</f>
        <v/>
      </c>
      <c r="D257" s="65" t="str">
        <f>IF($A257="","",VLOOKUP($A257,'Annex 2 EHV charges'!$D:$O,4,0))</f>
        <v/>
      </c>
      <c r="E257" s="70" t="str">
        <f>IFERROR(IF(VLOOKUP($A257,'Annex 2 EHV charges'!$D:$O,9,FALSE)=0,"",VLOOKUP($A257,'Annex 2 EHV charges'!$D:$O,9,FALSE)),"")</f>
        <v/>
      </c>
      <c r="F257" s="71" t="str">
        <f>IFERROR(IF(VLOOKUP($A257,'Annex 2 EHV charges'!$D:$O,10,FALSE)=0,"",VLOOKUP($A257,'Annex 2 EHV charges'!$D:$O,10,FALSE)),"")</f>
        <v/>
      </c>
      <c r="G257" s="72" t="str">
        <f>IFERROR(IF(VLOOKUP($A257,'Annex 2 EHV charges'!$D:$O,11,FALSE)=0,"",VLOOKUP($A257,'Annex 2 EHV charges'!$D:$O,11,FALSE)),"")</f>
        <v/>
      </c>
      <c r="H257" s="72" t="str">
        <f>IFERROR(IF(VLOOKUP($A257,'Annex 2 EHV charges'!$D:$O,12,FALSE)=0,"",VLOOKUP($A257,'Annex 2 EHV charges'!$D:$O,12,FALSE)),"")</f>
        <v/>
      </c>
    </row>
    <row r="258" spans="1:8" x14ac:dyDescent="0.2">
      <c r="A258" s="66" t="str">
        <f t="array" ref="A258">IFERROR(INDEX('Annex 2 EHV charges'!$D$11:$D$11, MATCH(0, IF(ISBLANK('Annex 2 EHV charges'!$D$11:$D$11),1, COUNTIF(A$4:$A257, 'Annex 2 EHV charges'!$D$11:$D$11)), 0)),"")</f>
        <v/>
      </c>
      <c r="B258" s="65" t="str">
        <f>IF($A258="","",VLOOKUP($A258,'Annex 2 EHV charges'!$D:$O,2,0))</f>
        <v/>
      </c>
      <c r="C258" s="66" t="str">
        <f>IF($A258="","",VLOOKUP($A258,'Annex 2 EHV charges'!$D:$O,3,0))</f>
        <v/>
      </c>
      <c r="D258" s="65" t="str">
        <f>IF($A258="","",VLOOKUP($A258,'Annex 2 EHV charges'!$D:$O,4,0))</f>
        <v/>
      </c>
      <c r="E258" s="70" t="str">
        <f>IFERROR(IF(VLOOKUP($A258,'Annex 2 EHV charges'!$D:$O,9,FALSE)=0,"",VLOOKUP($A258,'Annex 2 EHV charges'!$D:$O,9,FALSE)),"")</f>
        <v/>
      </c>
      <c r="F258" s="71" t="str">
        <f>IFERROR(IF(VLOOKUP($A258,'Annex 2 EHV charges'!$D:$O,10,FALSE)=0,"",VLOOKUP($A258,'Annex 2 EHV charges'!$D:$O,10,FALSE)),"")</f>
        <v/>
      </c>
      <c r="G258" s="72" t="str">
        <f>IFERROR(IF(VLOOKUP($A258,'Annex 2 EHV charges'!$D:$O,11,FALSE)=0,"",VLOOKUP($A258,'Annex 2 EHV charges'!$D:$O,11,FALSE)),"")</f>
        <v/>
      </c>
      <c r="H258" s="72" t="str">
        <f>IFERROR(IF(VLOOKUP($A258,'Annex 2 EHV charges'!$D:$O,12,FALSE)=0,"",VLOOKUP($A258,'Annex 2 EHV charges'!$D:$O,12,FALSE)),"")</f>
        <v/>
      </c>
    </row>
    <row r="259" spans="1:8" x14ac:dyDescent="0.2">
      <c r="A259" s="66" t="str">
        <f t="array" ref="A259">IFERROR(INDEX('Annex 2 EHV charges'!$D$11:$D$11, MATCH(0, IF(ISBLANK('Annex 2 EHV charges'!$D$11:$D$11),1, COUNTIF(A$4:$A258, 'Annex 2 EHV charges'!$D$11:$D$11)), 0)),"")</f>
        <v/>
      </c>
      <c r="B259" s="65" t="str">
        <f>IF($A259="","",VLOOKUP($A259,'Annex 2 EHV charges'!$D:$O,2,0))</f>
        <v/>
      </c>
      <c r="C259" s="66" t="str">
        <f>IF($A259="","",VLOOKUP($A259,'Annex 2 EHV charges'!$D:$O,3,0))</f>
        <v/>
      </c>
      <c r="D259" s="65" t="str">
        <f>IF($A259="","",VLOOKUP($A259,'Annex 2 EHV charges'!$D:$O,4,0))</f>
        <v/>
      </c>
      <c r="E259" s="70" t="str">
        <f>IFERROR(IF(VLOOKUP($A259,'Annex 2 EHV charges'!$D:$O,9,FALSE)=0,"",VLOOKUP($A259,'Annex 2 EHV charges'!$D:$O,9,FALSE)),"")</f>
        <v/>
      </c>
      <c r="F259" s="71" t="str">
        <f>IFERROR(IF(VLOOKUP($A259,'Annex 2 EHV charges'!$D:$O,10,FALSE)=0,"",VLOOKUP($A259,'Annex 2 EHV charges'!$D:$O,10,FALSE)),"")</f>
        <v/>
      </c>
      <c r="G259" s="72" t="str">
        <f>IFERROR(IF(VLOOKUP($A259,'Annex 2 EHV charges'!$D:$O,11,FALSE)=0,"",VLOOKUP($A259,'Annex 2 EHV charges'!$D:$O,11,FALSE)),"")</f>
        <v/>
      </c>
      <c r="H259" s="72" t="str">
        <f>IFERROR(IF(VLOOKUP($A259,'Annex 2 EHV charges'!$D:$O,12,FALSE)=0,"",VLOOKUP($A259,'Annex 2 EHV charges'!$D:$O,12,FALSE)),"")</f>
        <v/>
      </c>
    </row>
    <row r="260" spans="1:8" x14ac:dyDescent="0.2">
      <c r="A260" s="66" t="str">
        <f t="array" ref="A260">IFERROR(INDEX('Annex 2 EHV charges'!$D$11:$D$11, MATCH(0, IF(ISBLANK('Annex 2 EHV charges'!$D$11:$D$11),1, COUNTIF(A$4:$A259, 'Annex 2 EHV charges'!$D$11:$D$11)), 0)),"")</f>
        <v/>
      </c>
      <c r="B260" s="65" t="str">
        <f>IF($A260="","",VLOOKUP($A260,'Annex 2 EHV charges'!$D:$O,2,0))</f>
        <v/>
      </c>
      <c r="C260" s="66" t="str">
        <f>IF($A260="","",VLOOKUP($A260,'Annex 2 EHV charges'!$D:$O,3,0))</f>
        <v/>
      </c>
      <c r="D260" s="65" t="str">
        <f>IF($A260="","",VLOOKUP($A260,'Annex 2 EHV charges'!$D:$O,4,0))</f>
        <v/>
      </c>
      <c r="E260" s="70" t="str">
        <f>IFERROR(IF(VLOOKUP($A260,'Annex 2 EHV charges'!$D:$O,9,FALSE)=0,"",VLOOKUP($A260,'Annex 2 EHV charges'!$D:$O,9,FALSE)),"")</f>
        <v/>
      </c>
      <c r="F260" s="71" t="str">
        <f>IFERROR(IF(VLOOKUP($A260,'Annex 2 EHV charges'!$D:$O,10,FALSE)=0,"",VLOOKUP($A260,'Annex 2 EHV charges'!$D:$O,10,FALSE)),"")</f>
        <v/>
      </c>
      <c r="G260" s="72" t="str">
        <f>IFERROR(IF(VLOOKUP($A260,'Annex 2 EHV charges'!$D:$O,11,FALSE)=0,"",VLOOKUP($A260,'Annex 2 EHV charges'!$D:$O,11,FALSE)),"")</f>
        <v/>
      </c>
      <c r="H260" s="72" t="str">
        <f>IFERROR(IF(VLOOKUP($A260,'Annex 2 EHV charges'!$D:$O,12,FALSE)=0,"",VLOOKUP($A260,'Annex 2 EHV charges'!$D:$O,12,FALSE)),"")</f>
        <v/>
      </c>
    </row>
    <row r="261" spans="1:8" x14ac:dyDescent="0.2">
      <c r="A261" s="66" t="str">
        <f t="array" ref="A261">IFERROR(INDEX('Annex 2 EHV charges'!$D$11:$D$11, MATCH(0, IF(ISBLANK('Annex 2 EHV charges'!$D$11:$D$11),1, COUNTIF(A$4:$A260, 'Annex 2 EHV charges'!$D$11:$D$11)), 0)),"")</f>
        <v/>
      </c>
      <c r="B261" s="65" t="str">
        <f>IF($A261="","",VLOOKUP($A261,'Annex 2 EHV charges'!$D:$O,2,0))</f>
        <v/>
      </c>
      <c r="C261" s="66" t="str">
        <f>IF($A261="","",VLOOKUP($A261,'Annex 2 EHV charges'!$D:$O,3,0))</f>
        <v/>
      </c>
      <c r="D261" s="65" t="str">
        <f>IF($A261="","",VLOOKUP($A261,'Annex 2 EHV charges'!$D:$O,4,0))</f>
        <v/>
      </c>
      <c r="E261" s="70" t="str">
        <f>IFERROR(IF(VLOOKUP($A261,'Annex 2 EHV charges'!$D:$O,9,FALSE)=0,"",VLOOKUP($A261,'Annex 2 EHV charges'!$D:$O,9,FALSE)),"")</f>
        <v/>
      </c>
      <c r="F261" s="71" t="str">
        <f>IFERROR(IF(VLOOKUP($A261,'Annex 2 EHV charges'!$D:$O,10,FALSE)=0,"",VLOOKUP($A261,'Annex 2 EHV charges'!$D:$O,10,FALSE)),"")</f>
        <v/>
      </c>
      <c r="G261" s="72" t="str">
        <f>IFERROR(IF(VLOOKUP($A261,'Annex 2 EHV charges'!$D:$O,11,FALSE)=0,"",VLOOKUP($A261,'Annex 2 EHV charges'!$D:$O,11,FALSE)),"")</f>
        <v/>
      </c>
      <c r="H261" s="72" t="str">
        <f>IFERROR(IF(VLOOKUP($A261,'Annex 2 EHV charges'!$D:$O,12,FALSE)=0,"",VLOOKUP($A261,'Annex 2 EHV charges'!$D:$O,12,FALSE)),"")</f>
        <v/>
      </c>
    </row>
    <row r="262" spans="1:8" x14ac:dyDescent="0.2">
      <c r="A262" s="66" t="str">
        <f t="array" ref="A262">IFERROR(INDEX('Annex 2 EHV charges'!$D$11:$D$11, MATCH(0, IF(ISBLANK('Annex 2 EHV charges'!$D$11:$D$11),1, COUNTIF(A$4:$A261, 'Annex 2 EHV charges'!$D$11:$D$11)), 0)),"")</f>
        <v/>
      </c>
      <c r="B262" s="65" t="str">
        <f>IF($A262="","",VLOOKUP($A262,'Annex 2 EHV charges'!$D:$O,2,0))</f>
        <v/>
      </c>
      <c r="C262" s="66" t="str">
        <f>IF($A262="","",VLOOKUP($A262,'Annex 2 EHV charges'!$D:$O,3,0))</f>
        <v/>
      </c>
      <c r="D262" s="65" t="str">
        <f>IF($A262="","",VLOOKUP($A262,'Annex 2 EHV charges'!$D:$O,4,0))</f>
        <v/>
      </c>
      <c r="E262" s="70" t="str">
        <f>IFERROR(IF(VLOOKUP($A262,'Annex 2 EHV charges'!$D:$O,9,FALSE)=0,"",VLOOKUP($A262,'Annex 2 EHV charges'!$D:$O,9,FALSE)),"")</f>
        <v/>
      </c>
      <c r="F262" s="71" t="str">
        <f>IFERROR(IF(VLOOKUP($A262,'Annex 2 EHV charges'!$D:$O,10,FALSE)=0,"",VLOOKUP($A262,'Annex 2 EHV charges'!$D:$O,10,FALSE)),"")</f>
        <v/>
      </c>
      <c r="G262" s="72" t="str">
        <f>IFERROR(IF(VLOOKUP($A262,'Annex 2 EHV charges'!$D:$O,11,FALSE)=0,"",VLOOKUP($A262,'Annex 2 EHV charges'!$D:$O,11,FALSE)),"")</f>
        <v/>
      </c>
      <c r="H262" s="72" t="str">
        <f>IFERROR(IF(VLOOKUP($A262,'Annex 2 EHV charges'!$D:$O,12,FALSE)=0,"",VLOOKUP($A262,'Annex 2 EHV charges'!$D:$O,12,FALSE)),"")</f>
        <v/>
      </c>
    </row>
    <row r="263" spans="1:8" x14ac:dyDescent="0.2">
      <c r="A263" s="66" t="str">
        <f t="array" ref="A263">IFERROR(INDEX('Annex 2 EHV charges'!$D$11:$D$11, MATCH(0, IF(ISBLANK('Annex 2 EHV charges'!$D$11:$D$11),1, COUNTIF(A$4:$A262, 'Annex 2 EHV charges'!$D$11:$D$11)), 0)),"")</f>
        <v/>
      </c>
      <c r="B263" s="65" t="str">
        <f>IF($A263="","",VLOOKUP($A263,'Annex 2 EHV charges'!$D:$O,2,0))</f>
        <v/>
      </c>
      <c r="C263" s="66" t="str">
        <f>IF($A263="","",VLOOKUP($A263,'Annex 2 EHV charges'!$D:$O,3,0))</f>
        <v/>
      </c>
      <c r="D263" s="65" t="str">
        <f>IF($A263="","",VLOOKUP($A263,'Annex 2 EHV charges'!$D:$O,4,0))</f>
        <v/>
      </c>
      <c r="E263" s="70" t="str">
        <f>IFERROR(IF(VLOOKUP($A263,'Annex 2 EHV charges'!$D:$O,9,FALSE)=0,"",VLOOKUP($A263,'Annex 2 EHV charges'!$D:$O,9,FALSE)),"")</f>
        <v/>
      </c>
      <c r="F263" s="71" t="str">
        <f>IFERROR(IF(VLOOKUP($A263,'Annex 2 EHV charges'!$D:$O,10,FALSE)=0,"",VLOOKUP($A263,'Annex 2 EHV charges'!$D:$O,10,FALSE)),"")</f>
        <v/>
      </c>
      <c r="G263" s="72" t="str">
        <f>IFERROR(IF(VLOOKUP($A263,'Annex 2 EHV charges'!$D:$O,11,FALSE)=0,"",VLOOKUP($A263,'Annex 2 EHV charges'!$D:$O,11,FALSE)),"")</f>
        <v/>
      </c>
      <c r="H263" s="72" t="str">
        <f>IFERROR(IF(VLOOKUP($A263,'Annex 2 EHV charges'!$D:$O,12,FALSE)=0,"",VLOOKUP($A263,'Annex 2 EHV charges'!$D:$O,12,FALSE)),"")</f>
        <v/>
      </c>
    </row>
    <row r="264" spans="1:8" x14ac:dyDescent="0.2">
      <c r="A264" s="66" t="str">
        <f t="array" ref="A264">IFERROR(INDEX('Annex 2 EHV charges'!$D$11:$D$11, MATCH(0, IF(ISBLANK('Annex 2 EHV charges'!$D$11:$D$11),1, COUNTIF(A$4:$A263, 'Annex 2 EHV charges'!$D$11:$D$11)), 0)),"")</f>
        <v/>
      </c>
      <c r="B264" s="65" t="str">
        <f>IF($A264="","",VLOOKUP($A264,'Annex 2 EHV charges'!$D:$O,2,0))</f>
        <v/>
      </c>
      <c r="C264" s="66" t="str">
        <f>IF($A264="","",VLOOKUP($A264,'Annex 2 EHV charges'!$D:$O,3,0))</f>
        <v/>
      </c>
      <c r="D264" s="65" t="str">
        <f>IF($A264="","",VLOOKUP($A264,'Annex 2 EHV charges'!$D:$O,4,0))</f>
        <v/>
      </c>
      <c r="E264" s="70" t="str">
        <f>IFERROR(IF(VLOOKUP($A264,'Annex 2 EHV charges'!$D:$O,9,FALSE)=0,"",VLOOKUP($A264,'Annex 2 EHV charges'!$D:$O,9,FALSE)),"")</f>
        <v/>
      </c>
      <c r="F264" s="71" t="str">
        <f>IFERROR(IF(VLOOKUP($A264,'Annex 2 EHV charges'!$D:$O,10,FALSE)=0,"",VLOOKUP($A264,'Annex 2 EHV charges'!$D:$O,10,FALSE)),"")</f>
        <v/>
      </c>
      <c r="G264" s="72" t="str">
        <f>IFERROR(IF(VLOOKUP($A264,'Annex 2 EHV charges'!$D:$O,11,FALSE)=0,"",VLOOKUP($A264,'Annex 2 EHV charges'!$D:$O,11,FALSE)),"")</f>
        <v/>
      </c>
      <c r="H264" s="72" t="str">
        <f>IFERROR(IF(VLOOKUP($A264,'Annex 2 EHV charges'!$D:$O,12,FALSE)=0,"",VLOOKUP($A264,'Annex 2 EHV charges'!$D:$O,12,FALSE)),"")</f>
        <v/>
      </c>
    </row>
    <row r="265" spans="1:8" x14ac:dyDescent="0.2">
      <c r="A265" s="66" t="str">
        <f t="array" ref="A265">IFERROR(INDEX('Annex 2 EHV charges'!$D$11:$D$11, MATCH(0, IF(ISBLANK('Annex 2 EHV charges'!$D$11:$D$11),1, COUNTIF(A$4:$A264, 'Annex 2 EHV charges'!$D$11:$D$11)), 0)),"")</f>
        <v/>
      </c>
      <c r="B265" s="65" t="str">
        <f>IF($A265="","",VLOOKUP($A265,'Annex 2 EHV charges'!$D:$O,2,0))</f>
        <v/>
      </c>
      <c r="C265" s="66" t="str">
        <f>IF($A265="","",VLOOKUP($A265,'Annex 2 EHV charges'!$D:$O,3,0))</f>
        <v/>
      </c>
      <c r="D265" s="65" t="str">
        <f>IF($A265="","",VLOOKUP($A265,'Annex 2 EHV charges'!$D:$O,4,0))</f>
        <v/>
      </c>
      <c r="E265" s="70" t="str">
        <f>IFERROR(IF(VLOOKUP($A265,'Annex 2 EHV charges'!$D:$O,9,FALSE)=0,"",VLOOKUP($A265,'Annex 2 EHV charges'!$D:$O,9,FALSE)),"")</f>
        <v/>
      </c>
      <c r="F265" s="71" t="str">
        <f>IFERROR(IF(VLOOKUP($A265,'Annex 2 EHV charges'!$D:$O,10,FALSE)=0,"",VLOOKUP($A265,'Annex 2 EHV charges'!$D:$O,10,FALSE)),"")</f>
        <v/>
      </c>
      <c r="G265" s="72" t="str">
        <f>IFERROR(IF(VLOOKUP($A265,'Annex 2 EHV charges'!$D:$O,11,FALSE)=0,"",VLOOKUP($A265,'Annex 2 EHV charges'!$D:$O,11,FALSE)),"")</f>
        <v/>
      </c>
      <c r="H265" s="72" t="str">
        <f>IFERROR(IF(VLOOKUP($A265,'Annex 2 EHV charges'!$D:$O,12,FALSE)=0,"",VLOOKUP($A265,'Annex 2 EHV charges'!$D:$O,12,FALSE)),"")</f>
        <v/>
      </c>
    </row>
    <row r="266" spans="1:8" x14ac:dyDescent="0.2">
      <c r="A266" s="66" t="str">
        <f t="array" ref="A266">IFERROR(INDEX('Annex 2 EHV charges'!$D$11:$D$11, MATCH(0, IF(ISBLANK('Annex 2 EHV charges'!$D$11:$D$11),1, COUNTIF(A$4:$A265, 'Annex 2 EHV charges'!$D$11:$D$11)), 0)),"")</f>
        <v/>
      </c>
      <c r="B266" s="65" t="str">
        <f>IF($A266="","",VLOOKUP($A266,'Annex 2 EHV charges'!$D:$O,2,0))</f>
        <v/>
      </c>
      <c r="C266" s="66" t="str">
        <f>IF($A266="","",VLOOKUP($A266,'Annex 2 EHV charges'!$D:$O,3,0))</f>
        <v/>
      </c>
      <c r="D266" s="65" t="str">
        <f>IF($A266="","",VLOOKUP($A266,'Annex 2 EHV charges'!$D:$O,4,0))</f>
        <v/>
      </c>
      <c r="E266" s="70" t="str">
        <f>IFERROR(IF(VLOOKUP($A266,'Annex 2 EHV charges'!$D:$O,9,FALSE)=0,"",VLOOKUP($A266,'Annex 2 EHV charges'!$D:$O,9,FALSE)),"")</f>
        <v/>
      </c>
      <c r="F266" s="71" t="str">
        <f>IFERROR(IF(VLOOKUP($A266,'Annex 2 EHV charges'!$D:$O,10,FALSE)=0,"",VLOOKUP($A266,'Annex 2 EHV charges'!$D:$O,10,FALSE)),"")</f>
        <v/>
      </c>
      <c r="G266" s="72" t="str">
        <f>IFERROR(IF(VLOOKUP($A266,'Annex 2 EHV charges'!$D:$O,11,FALSE)=0,"",VLOOKUP($A266,'Annex 2 EHV charges'!$D:$O,11,FALSE)),"")</f>
        <v/>
      </c>
      <c r="H266" s="72" t="str">
        <f>IFERROR(IF(VLOOKUP($A266,'Annex 2 EHV charges'!$D:$O,12,FALSE)=0,"",VLOOKUP($A266,'Annex 2 EHV charges'!$D:$O,12,FALSE)),"")</f>
        <v/>
      </c>
    </row>
    <row r="267" spans="1:8" x14ac:dyDescent="0.2">
      <c r="A267" s="66" t="str">
        <f t="array" ref="A267">IFERROR(INDEX('Annex 2 EHV charges'!$D$11:$D$11, MATCH(0, IF(ISBLANK('Annex 2 EHV charges'!$D$11:$D$11),1, COUNTIF(A$4:$A266, 'Annex 2 EHV charges'!$D$11:$D$11)), 0)),"")</f>
        <v/>
      </c>
      <c r="B267" s="65" t="str">
        <f>IF($A267="","",VLOOKUP($A267,'Annex 2 EHV charges'!$D:$O,2,0))</f>
        <v/>
      </c>
      <c r="C267" s="66" t="str">
        <f>IF($A267="","",VLOOKUP($A267,'Annex 2 EHV charges'!$D:$O,3,0))</f>
        <v/>
      </c>
      <c r="D267" s="65" t="str">
        <f>IF($A267="","",VLOOKUP($A267,'Annex 2 EHV charges'!$D:$O,4,0))</f>
        <v/>
      </c>
      <c r="E267" s="70" t="str">
        <f>IFERROR(IF(VLOOKUP($A267,'Annex 2 EHV charges'!$D:$O,9,FALSE)=0,"",VLOOKUP($A267,'Annex 2 EHV charges'!$D:$O,9,FALSE)),"")</f>
        <v/>
      </c>
      <c r="F267" s="71" t="str">
        <f>IFERROR(IF(VLOOKUP($A267,'Annex 2 EHV charges'!$D:$O,10,FALSE)=0,"",VLOOKUP($A267,'Annex 2 EHV charges'!$D:$O,10,FALSE)),"")</f>
        <v/>
      </c>
      <c r="G267" s="72" t="str">
        <f>IFERROR(IF(VLOOKUP($A267,'Annex 2 EHV charges'!$D:$O,11,FALSE)=0,"",VLOOKUP($A267,'Annex 2 EHV charges'!$D:$O,11,FALSE)),"")</f>
        <v/>
      </c>
      <c r="H267" s="72" t="str">
        <f>IFERROR(IF(VLOOKUP($A267,'Annex 2 EHV charges'!$D:$O,12,FALSE)=0,"",VLOOKUP($A267,'Annex 2 EHV charges'!$D:$O,12,FALSE)),"")</f>
        <v/>
      </c>
    </row>
    <row r="268" spans="1:8" x14ac:dyDescent="0.2">
      <c r="A268" s="66" t="str">
        <f t="array" ref="A268">IFERROR(INDEX('Annex 2 EHV charges'!$D$11:$D$11, MATCH(0, IF(ISBLANK('Annex 2 EHV charges'!$D$11:$D$11),1, COUNTIF(A$4:$A267, 'Annex 2 EHV charges'!$D$11:$D$11)), 0)),"")</f>
        <v/>
      </c>
      <c r="B268" s="65" t="str">
        <f>IF($A268="","",VLOOKUP($A268,'Annex 2 EHV charges'!$D:$O,2,0))</f>
        <v/>
      </c>
      <c r="C268" s="66" t="str">
        <f>IF($A268="","",VLOOKUP($A268,'Annex 2 EHV charges'!$D:$O,3,0))</f>
        <v/>
      </c>
      <c r="D268" s="65" t="str">
        <f>IF($A268="","",VLOOKUP($A268,'Annex 2 EHV charges'!$D:$O,4,0))</f>
        <v/>
      </c>
      <c r="E268" s="70" t="str">
        <f>IFERROR(IF(VLOOKUP($A268,'Annex 2 EHV charges'!$D:$O,9,FALSE)=0,"",VLOOKUP($A268,'Annex 2 EHV charges'!$D:$O,9,FALSE)),"")</f>
        <v/>
      </c>
      <c r="F268" s="71" t="str">
        <f>IFERROR(IF(VLOOKUP($A268,'Annex 2 EHV charges'!$D:$O,10,FALSE)=0,"",VLOOKUP($A268,'Annex 2 EHV charges'!$D:$O,10,FALSE)),"")</f>
        <v/>
      </c>
      <c r="G268" s="72" t="str">
        <f>IFERROR(IF(VLOOKUP($A268,'Annex 2 EHV charges'!$D:$O,11,FALSE)=0,"",VLOOKUP($A268,'Annex 2 EHV charges'!$D:$O,11,FALSE)),"")</f>
        <v/>
      </c>
      <c r="H268" s="72" t="str">
        <f>IFERROR(IF(VLOOKUP($A268,'Annex 2 EHV charges'!$D:$O,12,FALSE)=0,"",VLOOKUP($A268,'Annex 2 EHV charges'!$D:$O,12,FALSE)),"")</f>
        <v/>
      </c>
    </row>
    <row r="269" spans="1:8" x14ac:dyDescent="0.2">
      <c r="A269" s="66" t="str">
        <f t="array" ref="A269">IFERROR(INDEX('Annex 2 EHV charges'!$D$11:$D$11, MATCH(0, IF(ISBLANK('Annex 2 EHV charges'!$D$11:$D$11),1, COUNTIF(A$4:$A268, 'Annex 2 EHV charges'!$D$11:$D$11)), 0)),"")</f>
        <v/>
      </c>
      <c r="B269" s="65" t="str">
        <f>IF($A269="","",VLOOKUP($A269,'Annex 2 EHV charges'!$D:$O,2,0))</f>
        <v/>
      </c>
      <c r="C269" s="66" t="str">
        <f>IF($A269="","",VLOOKUP($A269,'Annex 2 EHV charges'!$D:$O,3,0))</f>
        <v/>
      </c>
      <c r="D269" s="65" t="str">
        <f>IF($A269="","",VLOOKUP($A269,'Annex 2 EHV charges'!$D:$O,4,0))</f>
        <v/>
      </c>
      <c r="E269" s="70" t="str">
        <f>IFERROR(IF(VLOOKUP($A269,'Annex 2 EHV charges'!$D:$O,9,FALSE)=0,"",VLOOKUP($A269,'Annex 2 EHV charges'!$D:$O,9,FALSE)),"")</f>
        <v/>
      </c>
      <c r="F269" s="71" t="str">
        <f>IFERROR(IF(VLOOKUP($A269,'Annex 2 EHV charges'!$D:$O,10,FALSE)=0,"",VLOOKUP($A269,'Annex 2 EHV charges'!$D:$O,10,FALSE)),"")</f>
        <v/>
      </c>
      <c r="G269" s="72" t="str">
        <f>IFERROR(IF(VLOOKUP($A269,'Annex 2 EHV charges'!$D:$O,11,FALSE)=0,"",VLOOKUP($A269,'Annex 2 EHV charges'!$D:$O,11,FALSE)),"")</f>
        <v/>
      </c>
      <c r="H269" s="72" t="str">
        <f>IFERROR(IF(VLOOKUP($A269,'Annex 2 EHV charges'!$D:$O,12,FALSE)=0,"",VLOOKUP($A269,'Annex 2 EHV charges'!$D:$O,12,FALSE)),"")</f>
        <v/>
      </c>
    </row>
    <row r="270" spans="1:8" x14ac:dyDescent="0.2">
      <c r="A270" s="66" t="str">
        <f t="array" ref="A270">IFERROR(INDEX('Annex 2 EHV charges'!$D$11:$D$11, MATCH(0, IF(ISBLANK('Annex 2 EHV charges'!$D$11:$D$11),1, COUNTIF(A$4:$A269, 'Annex 2 EHV charges'!$D$11:$D$11)), 0)),"")</f>
        <v/>
      </c>
      <c r="B270" s="65" t="str">
        <f>IF($A270="","",VLOOKUP($A270,'Annex 2 EHV charges'!$D:$O,2,0))</f>
        <v/>
      </c>
      <c r="C270" s="66" t="str">
        <f>IF($A270="","",VLOOKUP($A270,'Annex 2 EHV charges'!$D:$O,3,0))</f>
        <v/>
      </c>
      <c r="D270" s="65" t="str">
        <f>IF($A270="","",VLOOKUP($A270,'Annex 2 EHV charges'!$D:$O,4,0))</f>
        <v/>
      </c>
      <c r="E270" s="70" t="str">
        <f>IFERROR(IF(VLOOKUP($A270,'Annex 2 EHV charges'!$D:$O,9,FALSE)=0,"",VLOOKUP($A270,'Annex 2 EHV charges'!$D:$O,9,FALSE)),"")</f>
        <v/>
      </c>
      <c r="F270" s="71" t="str">
        <f>IFERROR(IF(VLOOKUP($A270,'Annex 2 EHV charges'!$D:$O,10,FALSE)=0,"",VLOOKUP($A270,'Annex 2 EHV charges'!$D:$O,10,FALSE)),"")</f>
        <v/>
      </c>
      <c r="G270" s="72" t="str">
        <f>IFERROR(IF(VLOOKUP($A270,'Annex 2 EHV charges'!$D:$O,11,FALSE)=0,"",VLOOKUP($A270,'Annex 2 EHV charges'!$D:$O,11,FALSE)),"")</f>
        <v/>
      </c>
      <c r="H270" s="72" t="str">
        <f>IFERROR(IF(VLOOKUP($A270,'Annex 2 EHV charges'!$D:$O,12,FALSE)=0,"",VLOOKUP($A270,'Annex 2 EHV charges'!$D:$O,12,FALSE)),"")</f>
        <v/>
      </c>
    </row>
    <row r="271" spans="1:8" x14ac:dyDescent="0.2">
      <c r="A271" s="66" t="str">
        <f t="array" ref="A271">IFERROR(INDEX('Annex 2 EHV charges'!$D$11:$D$11, MATCH(0, IF(ISBLANK('Annex 2 EHV charges'!$D$11:$D$11),1, COUNTIF(A$4:$A270, 'Annex 2 EHV charges'!$D$11:$D$11)), 0)),"")</f>
        <v/>
      </c>
      <c r="B271" s="65" t="str">
        <f>IF($A271="","",VLOOKUP($A271,'Annex 2 EHV charges'!$D:$O,2,0))</f>
        <v/>
      </c>
      <c r="C271" s="66" t="str">
        <f>IF($A271="","",VLOOKUP($A271,'Annex 2 EHV charges'!$D:$O,3,0))</f>
        <v/>
      </c>
      <c r="D271" s="65" t="str">
        <f>IF($A271="","",VLOOKUP($A271,'Annex 2 EHV charges'!$D:$O,4,0))</f>
        <v/>
      </c>
      <c r="E271" s="70" t="str">
        <f>IFERROR(IF(VLOOKUP($A271,'Annex 2 EHV charges'!$D:$O,9,FALSE)=0,"",VLOOKUP($A271,'Annex 2 EHV charges'!$D:$O,9,FALSE)),"")</f>
        <v/>
      </c>
      <c r="F271" s="71" t="str">
        <f>IFERROR(IF(VLOOKUP($A271,'Annex 2 EHV charges'!$D:$O,10,FALSE)=0,"",VLOOKUP($A271,'Annex 2 EHV charges'!$D:$O,10,FALSE)),"")</f>
        <v/>
      </c>
      <c r="G271" s="72" t="str">
        <f>IFERROR(IF(VLOOKUP($A271,'Annex 2 EHV charges'!$D:$O,11,FALSE)=0,"",VLOOKUP($A271,'Annex 2 EHV charges'!$D:$O,11,FALSE)),"")</f>
        <v/>
      </c>
      <c r="H271" s="72" t="str">
        <f>IFERROR(IF(VLOOKUP($A271,'Annex 2 EHV charges'!$D:$O,12,FALSE)=0,"",VLOOKUP($A271,'Annex 2 EHV charges'!$D:$O,12,FALSE)),"")</f>
        <v/>
      </c>
    </row>
    <row r="272" spans="1:8" x14ac:dyDescent="0.2">
      <c r="A272" s="66" t="str">
        <f t="array" ref="A272">IFERROR(INDEX('Annex 2 EHV charges'!$D$11:$D$11, MATCH(0, IF(ISBLANK('Annex 2 EHV charges'!$D$11:$D$11),1, COUNTIF(A$4:$A271, 'Annex 2 EHV charges'!$D$11:$D$11)), 0)),"")</f>
        <v/>
      </c>
      <c r="B272" s="65" t="str">
        <f>IF($A272="","",VLOOKUP($A272,'Annex 2 EHV charges'!$D:$O,2,0))</f>
        <v/>
      </c>
      <c r="C272" s="66" t="str">
        <f>IF($A272="","",VLOOKUP($A272,'Annex 2 EHV charges'!$D:$O,3,0))</f>
        <v/>
      </c>
      <c r="D272" s="65" t="str">
        <f>IF($A272="","",VLOOKUP($A272,'Annex 2 EHV charges'!$D:$O,4,0))</f>
        <v/>
      </c>
      <c r="E272" s="70" t="str">
        <f>IFERROR(IF(VLOOKUP($A272,'Annex 2 EHV charges'!$D:$O,9,FALSE)=0,"",VLOOKUP($A272,'Annex 2 EHV charges'!$D:$O,9,FALSE)),"")</f>
        <v/>
      </c>
      <c r="F272" s="71" t="str">
        <f>IFERROR(IF(VLOOKUP($A272,'Annex 2 EHV charges'!$D:$O,10,FALSE)=0,"",VLOOKUP($A272,'Annex 2 EHV charges'!$D:$O,10,FALSE)),"")</f>
        <v/>
      </c>
      <c r="G272" s="72" t="str">
        <f>IFERROR(IF(VLOOKUP($A272,'Annex 2 EHV charges'!$D:$O,11,FALSE)=0,"",VLOOKUP($A272,'Annex 2 EHV charges'!$D:$O,11,FALSE)),"")</f>
        <v/>
      </c>
      <c r="H272" s="72" t="str">
        <f>IFERROR(IF(VLOOKUP($A272,'Annex 2 EHV charges'!$D:$O,12,FALSE)=0,"",VLOOKUP($A272,'Annex 2 EHV charges'!$D:$O,12,FALSE)),"")</f>
        <v/>
      </c>
    </row>
    <row r="273" spans="1:8" x14ac:dyDescent="0.2">
      <c r="A273" s="66" t="str">
        <f t="array" ref="A273">IFERROR(INDEX('Annex 2 EHV charges'!$D$11:$D$11, MATCH(0, IF(ISBLANK('Annex 2 EHV charges'!$D$11:$D$11),1, COUNTIF(A$4:$A272, 'Annex 2 EHV charges'!$D$11:$D$11)), 0)),"")</f>
        <v/>
      </c>
      <c r="B273" s="65" t="str">
        <f>IF($A273="","",VLOOKUP($A273,'Annex 2 EHV charges'!$D:$O,2,0))</f>
        <v/>
      </c>
      <c r="C273" s="66" t="str">
        <f>IF($A273="","",VLOOKUP($A273,'Annex 2 EHV charges'!$D:$O,3,0))</f>
        <v/>
      </c>
      <c r="D273" s="65" t="str">
        <f>IF($A273="","",VLOOKUP($A273,'Annex 2 EHV charges'!$D:$O,4,0))</f>
        <v/>
      </c>
      <c r="E273" s="70" t="str">
        <f>IFERROR(IF(VLOOKUP($A273,'Annex 2 EHV charges'!$D:$O,9,FALSE)=0,"",VLOOKUP($A273,'Annex 2 EHV charges'!$D:$O,9,FALSE)),"")</f>
        <v/>
      </c>
      <c r="F273" s="71" t="str">
        <f>IFERROR(IF(VLOOKUP($A273,'Annex 2 EHV charges'!$D:$O,10,FALSE)=0,"",VLOOKUP($A273,'Annex 2 EHV charges'!$D:$O,10,FALSE)),"")</f>
        <v/>
      </c>
      <c r="G273" s="72" t="str">
        <f>IFERROR(IF(VLOOKUP($A273,'Annex 2 EHV charges'!$D:$O,11,FALSE)=0,"",VLOOKUP($A273,'Annex 2 EHV charges'!$D:$O,11,FALSE)),"")</f>
        <v/>
      </c>
      <c r="H273" s="72" t="str">
        <f>IFERROR(IF(VLOOKUP($A273,'Annex 2 EHV charges'!$D:$O,12,FALSE)=0,"",VLOOKUP($A273,'Annex 2 EHV charges'!$D:$O,12,FALSE)),"")</f>
        <v/>
      </c>
    </row>
    <row r="274" spans="1:8" x14ac:dyDescent="0.2">
      <c r="A274" s="66" t="str">
        <f t="array" ref="A274">IFERROR(INDEX('Annex 2 EHV charges'!$D$11:$D$11, MATCH(0, IF(ISBLANK('Annex 2 EHV charges'!$D$11:$D$11),1, COUNTIF(A$4:$A273, 'Annex 2 EHV charges'!$D$11:$D$11)), 0)),"")</f>
        <v/>
      </c>
      <c r="B274" s="65" t="str">
        <f>IF($A274="","",VLOOKUP($A274,'Annex 2 EHV charges'!$D:$O,2,0))</f>
        <v/>
      </c>
      <c r="C274" s="66" t="str">
        <f>IF($A274="","",VLOOKUP($A274,'Annex 2 EHV charges'!$D:$O,3,0))</f>
        <v/>
      </c>
      <c r="D274" s="65" t="str">
        <f>IF($A274="","",VLOOKUP($A274,'Annex 2 EHV charges'!$D:$O,4,0))</f>
        <v/>
      </c>
      <c r="E274" s="70" t="str">
        <f>IFERROR(IF(VLOOKUP($A274,'Annex 2 EHV charges'!$D:$O,9,FALSE)=0,"",VLOOKUP($A274,'Annex 2 EHV charges'!$D:$O,9,FALSE)),"")</f>
        <v/>
      </c>
      <c r="F274" s="71" t="str">
        <f>IFERROR(IF(VLOOKUP($A274,'Annex 2 EHV charges'!$D:$O,10,FALSE)=0,"",VLOOKUP($A274,'Annex 2 EHV charges'!$D:$O,10,FALSE)),"")</f>
        <v/>
      </c>
      <c r="G274" s="72" t="str">
        <f>IFERROR(IF(VLOOKUP($A274,'Annex 2 EHV charges'!$D:$O,11,FALSE)=0,"",VLOOKUP($A274,'Annex 2 EHV charges'!$D:$O,11,FALSE)),"")</f>
        <v/>
      </c>
      <c r="H274" s="72" t="str">
        <f>IFERROR(IF(VLOOKUP($A274,'Annex 2 EHV charges'!$D:$O,12,FALSE)=0,"",VLOOKUP($A274,'Annex 2 EHV charges'!$D:$O,12,FALSE)),"")</f>
        <v/>
      </c>
    </row>
    <row r="275" spans="1:8" x14ac:dyDescent="0.2">
      <c r="A275" s="66" t="str">
        <f t="array" ref="A275">IFERROR(INDEX('Annex 2 EHV charges'!$D$11:$D$11, MATCH(0, IF(ISBLANK('Annex 2 EHV charges'!$D$11:$D$11),1, COUNTIF(A$4:$A274, 'Annex 2 EHV charges'!$D$11:$D$11)), 0)),"")</f>
        <v/>
      </c>
      <c r="B275" s="65" t="str">
        <f>IF($A275="","",VLOOKUP($A275,'Annex 2 EHV charges'!$D:$O,2,0))</f>
        <v/>
      </c>
      <c r="C275" s="66" t="str">
        <f>IF($A275="","",VLOOKUP($A275,'Annex 2 EHV charges'!$D:$O,3,0))</f>
        <v/>
      </c>
      <c r="D275" s="65" t="str">
        <f>IF($A275="","",VLOOKUP($A275,'Annex 2 EHV charges'!$D:$O,4,0))</f>
        <v/>
      </c>
      <c r="E275" s="70" t="str">
        <f>IFERROR(IF(VLOOKUP($A275,'Annex 2 EHV charges'!$D:$O,9,FALSE)=0,"",VLOOKUP($A275,'Annex 2 EHV charges'!$D:$O,9,FALSE)),"")</f>
        <v/>
      </c>
      <c r="F275" s="71" t="str">
        <f>IFERROR(IF(VLOOKUP($A275,'Annex 2 EHV charges'!$D:$O,10,FALSE)=0,"",VLOOKUP($A275,'Annex 2 EHV charges'!$D:$O,10,FALSE)),"")</f>
        <v/>
      </c>
      <c r="G275" s="72" t="str">
        <f>IFERROR(IF(VLOOKUP($A275,'Annex 2 EHV charges'!$D:$O,11,FALSE)=0,"",VLOOKUP($A275,'Annex 2 EHV charges'!$D:$O,11,FALSE)),"")</f>
        <v/>
      </c>
      <c r="H275" s="72" t="str">
        <f>IFERROR(IF(VLOOKUP($A275,'Annex 2 EHV charges'!$D:$O,12,FALSE)=0,"",VLOOKUP($A275,'Annex 2 EHV charges'!$D:$O,12,FALSE)),"")</f>
        <v/>
      </c>
    </row>
    <row r="276" spans="1:8" x14ac:dyDescent="0.2">
      <c r="A276" s="66" t="str">
        <f t="array" ref="A276">IFERROR(INDEX('Annex 2 EHV charges'!$D$11:$D$11, MATCH(0, IF(ISBLANK('Annex 2 EHV charges'!$D$11:$D$11),1, COUNTIF(A$4:$A275, 'Annex 2 EHV charges'!$D$11:$D$11)), 0)),"")</f>
        <v/>
      </c>
      <c r="B276" s="65" t="str">
        <f>IF($A276="","",VLOOKUP($A276,'Annex 2 EHV charges'!$D:$O,2,0))</f>
        <v/>
      </c>
      <c r="C276" s="66" t="str">
        <f>IF($A276="","",VLOOKUP($A276,'Annex 2 EHV charges'!$D:$O,3,0))</f>
        <v/>
      </c>
      <c r="D276" s="65" t="str">
        <f>IF($A276="","",VLOOKUP($A276,'Annex 2 EHV charges'!$D:$O,4,0))</f>
        <v/>
      </c>
      <c r="E276" s="70" t="str">
        <f>IFERROR(IF(VLOOKUP($A276,'Annex 2 EHV charges'!$D:$O,9,FALSE)=0,"",VLOOKUP($A276,'Annex 2 EHV charges'!$D:$O,9,FALSE)),"")</f>
        <v/>
      </c>
      <c r="F276" s="71" t="str">
        <f>IFERROR(IF(VLOOKUP($A276,'Annex 2 EHV charges'!$D:$O,10,FALSE)=0,"",VLOOKUP($A276,'Annex 2 EHV charges'!$D:$O,10,FALSE)),"")</f>
        <v/>
      </c>
      <c r="G276" s="72" t="str">
        <f>IFERROR(IF(VLOOKUP($A276,'Annex 2 EHV charges'!$D:$O,11,FALSE)=0,"",VLOOKUP($A276,'Annex 2 EHV charges'!$D:$O,11,FALSE)),"")</f>
        <v/>
      </c>
      <c r="H276" s="72" t="str">
        <f>IFERROR(IF(VLOOKUP($A276,'Annex 2 EHV charges'!$D:$O,12,FALSE)=0,"",VLOOKUP($A276,'Annex 2 EHV charges'!$D:$O,12,FALSE)),"")</f>
        <v/>
      </c>
    </row>
    <row r="277" spans="1:8" x14ac:dyDescent="0.2">
      <c r="A277" s="66" t="str">
        <f t="array" ref="A277">IFERROR(INDEX('Annex 2 EHV charges'!$D$11:$D$11, MATCH(0, IF(ISBLANK('Annex 2 EHV charges'!$D$11:$D$11),1, COUNTIF(A$4:$A276, 'Annex 2 EHV charges'!$D$11:$D$11)), 0)),"")</f>
        <v/>
      </c>
      <c r="B277" s="65" t="str">
        <f>IF($A277="","",VLOOKUP($A277,'Annex 2 EHV charges'!$D:$O,2,0))</f>
        <v/>
      </c>
      <c r="C277" s="66" t="str">
        <f>IF($A277="","",VLOOKUP($A277,'Annex 2 EHV charges'!$D:$O,3,0))</f>
        <v/>
      </c>
      <c r="D277" s="65" t="str">
        <f>IF($A277="","",VLOOKUP($A277,'Annex 2 EHV charges'!$D:$O,4,0))</f>
        <v/>
      </c>
      <c r="E277" s="70" t="str">
        <f>IFERROR(IF(VLOOKUP($A277,'Annex 2 EHV charges'!$D:$O,9,FALSE)=0,"",VLOOKUP($A277,'Annex 2 EHV charges'!$D:$O,9,FALSE)),"")</f>
        <v/>
      </c>
      <c r="F277" s="71" t="str">
        <f>IFERROR(IF(VLOOKUP($A277,'Annex 2 EHV charges'!$D:$O,10,FALSE)=0,"",VLOOKUP($A277,'Annex 2 EHV charges'!$D:$O,10,FALSE)),"")</f>
        <v/>
      </c>
      <c r="G277" s="72" t="str">
        <f>IFERROR(IF(VLOOKUP($A277,'Annex 2 EHV charges'!$D:$O,11,FALSE)=0,"",VLOOKUP($A277,'Annex 2 EHV charges'!$D:$O,11,FALSE)),"")</f>
        <v/>
      </c>
      <c r="H277" s="72" t="str">
        <f>IFERROR(IF(VLOOKUP($A277,'Annex 2 EHV charges'!$D:$O,12,FALSE)=0,"",VLOOKUP($A277,'Annex 2 EHV charges'!$D:$O,12,FALSE)),"")</f>
        <v/>
      </c>
    </row>
    <row r="278" spans="1:8" x14ac:dyDescent="0.2">
      <c r="A278" s="66" t="str">
        <f t="array" ref="A278">IFERROR(INDEX('Annex 2 EHV charges'!$D$11:$D$11, MATCH(0, IF(ISBLANK('Annex 2 EHV charges'!$D$11:$D$11),1, COUNTIF(A$4:$A277, 'Annex 2 EHV charges'!$D$11:$D$11)), 0)),"")</f>
        <v/>
      </c>
      <c r="B278" s="65" t="str">
        <f>IF($A278="","",VLOOKUP($A278,'Annex 2 EHV charges'!$D:$O,2,0))</f>
        <v/>
      </c>
      <c r="C278" s="66" t="str">
        <f>IF($A278="","",VLOOKUP($A278,'Annex 2 EHV charges'!$D:$O,3,0))</f>
        <v/>
      </c>
      <c r="D278" s="65" t="str">
        <f>IF($A278="","",VLOOKUP($A278,'Annex 2 EHV charges'!$D:$O,4,0))</f>
        <v/>
      </c>
      <c r="E278" s="70" t="str">
        <f>IFERROR(IF(VLOOKUP($A278,'Annex 2 EHV charges'!$D:$O,9,FALSE)=0,"",VLOOKUP($A278,'Annex 2 EHV charges'!$D:$O,9,FALSE)),"")</f>
        <v/>
      </c>
      <c r="F278" s="71" t="str">
        <f>IFERROR(IF(VLOOKUP($A278,'Annex 2 EHV charges'!$D:$O,10,FALSE)=0,"",VLOOKUP($A278,'Annex 2 EHV charges'!$D:$O,10,FALSE)),"")</f>
        <v/>
      </c>
      <c r="G278" s="72" t="str">
        <f>IFERROR(IF(VLOOKUP($A278,'Annex 2 EHV charges'!$D:$O,11,FALSE)=0,"",VLOOKUP($A278,'Annex 2 EHV charges'!$D:$O,11,FALSE)),"")</f>
        <v/>
      </c>
      <c r="H278" s="72" t="str">
        <f>IFERROR(IF(VLOOKUP($A278,'Annex 2 EHV charges'!$D:$O,12,FALSE)=0,"",VLOOKUP($A278,'Annex 2 EHV charges'!$D:$O,12,FALSE)),"")</f>
        <v/>
      </c>
    </row>
    <row r="279" spans="1:8" x14ac:dyDescent="0.2">
      <c r="A279" s="66" t="str">
        <f t="array" ref="A279">IFERROR(INDEX('Annex 2 EHV charges'!$D$11:$D$11, MATCH(0, IF(ISBLANK('Annex 2 EHV charges'!$D$11:$D$11),1, COUNTIF(A$4:$A278, 'Annex 2 EHV charges'!$D$11:$D$11)), 0)),"")</f>
        <v/>
      </c>
      <c r="B279" s="65" t="str">
        <f>IF($A279="","",VLOOKUP($A279,'Annex 2 EHV charges'!$D:$O,2,0))</f>
        <v/>
      </c>
      <c r="C279" s="66" t="str">
        <f>IF($A279="","",VLOOKUP($A279,'Annex 2 EHV charges'!$D:$O,3,0))</f>
        <v/>
      </c>
      <c r="D279" s="65" t="str">
        <f>IF($A279="","",VLOOKUP($A279,'Annex 2 EHV charges'!$D:$O,4,0))</f>
        <v/>
      </c>
      <c r="E279" s="70" t="str">
        <f>IFERROR(IF(VLOOKUP($A279,'Annex 2 EHV charges'!$D:$O,9,FALSE)=0,"",VLOOKUP($A279,'Annex 2 EHV charges'!$D:$O,9,FALSE)),"")</f>
        <v/>
      </c>
      <c r="F279" s="71" t="str">
        <f>IFERROR(IF(VLOOKUP($A279,'Annex 2 EHV charges'!$D:$O,10,FALSE)=0,"",VLOOKUP($A279,'Annex 2 EHV charges'!$D:$O,10,FALSE)),"")</f>
        <v/>
      </c>
      <c r="G279" s="72" t="str">
        <f>IFERROR(IF(VLOOKUP($A279,'Annex 2 EHV charges'!$D:$O,11,FALSE)=0,"",VLOOKUP($A279,'Annex 2 EHV charges'!$D:$O,11,FALSE)),"")</f>
        <v/>
      </c>
      <c r="H279" s="72" t="str">
        <f>IFERROR(IF(VLOOKUP($A279,'Annex 2 EHV charges'!$D:$O,12,FALSE)=0,"",VLOOKUP($A279,'Annex 2 EHV charges'!$D:$O,12,FALSE)),"")</f>
        <v/>
      </c>
    </row>
    <row r="280" spans="1:8" x14ac:dyDescent="0.2">
      <c r="A280" s="66" t="str">
        <f t="array" ref="A280">IFERROR(INDEX('Annex 2 EHV charges'!$D$11:$D$11, MATCH(0, IF(ISBLANK('Annex 2 EHV charges'!$D$11:$D$11),1, COUNTIF(A$4:$A279, 'Annex 2 EHV charges'!$D$11:$D$11)), 0)),"")</f>
        <v/>
      </c>
      <c r="B280" s="65" t="str">
        <f>IF($A280="","",VLOOKUP($A280,'Annex 2 EHV charges'!$D:$O,2,0))</f>
        <v/>
      </c>
      <c r="C280" s="66" t="str">
        <f>IF($A280="","",VLOOKUP($A280,'Annex 2 EHV charges'!$D:$O,3,0))</f>
        <v/>
      </c>
      <c r="D280" s="65" t="str">
        <f>IF($A280="","",VLOOKUP($A280,'Annex 2 EHV charges'!$D:$O,4,0))</f>
        <v/>
      </c>
      <c r="E280" s="70" t="str">
        <f>IFERROR(IF(VLOOKUP($A280,'Annex 2 EHV charges'!$D:$O,9,FALSE)=0,"",VLOOKUP($A280,'Annex 2 EHV charges'!$D:$O,9,FALSE)),"")</f>
        <v/>
      </c>
      <c r="F280" s="71" t="str">
        <f>IFERROR(IF(VLOOKUP($A280,'Annex 2 EHV charges'!$D:$O,10,FALSE)=0,"",VLOOKUP($A280,'Annex 2 EHV charges'!$D:$O,10,FALSE)),"")</f>
        <v/>
      </c>
      <c r="G280" s="72" t="str">
        <f>IFERROR(IF(VLOOKUP($A280,'Annex 2 EHV charges'!$D:$O,11,FALSE)=0,"",VLOOKUP($A280,'Annex 2 EHV charges'!$D:$O,11,FALSE)),"")</f>
        <v/>
      </c>
      <c r="H280" s="72" t="str">
        <f>IFERROR(IF(VLOOKUP($A280,'Annex 2 EHV charges'!$D:$O,12,FALSE)=0,"",VLOOKUP($A280,'Annex 2 EHV charges'!$D:$O,12,FALSE)),"")</f>
        <v/>
      </c>
    </row>
    <row r="281" spans="1:8" x14ac:dyDescent="0.2">
      <c r="A281" s="66" t="str">
        <f t="array" ref="A281">IFERROR(INDEX('Annex 2 EHV charges'!$D$11:$D$11, MATCH(0, IF(ISBLANK('Annex 2 EHV charges'!$D$11:$D$11),1, COUNTIF(A$4:$A280, 'Annex 2 EHV charges'!$D$11:$D$11)), 0)),"")</f>
        <v/>
      </c>
      <c r="B281" s="65" t="str">
        <f>IF($A281="","",VLOOKUP($A281,'Annex 2 EHV charges'!$D:$O,2,0))</f>
        <v/>
      </c>
      <c r="C281" s="66" t="str">
        <f>IF($A281="","",VLOOKUP($A281,'Annex 2 EHV charges'!$D:$O,3,0))</f>
        <v/>
      </c>
      <c r="D281" s="65" t="str">
        <f>IF($A281="","",VLOOKUP($A281,'Annex 2 EHV charges'!$D:$O,4,0))</f>
        <v/>
      </c>
      <c r="E281" s="70" t="str">
        <f>IFERROR(IF(VLOOKUP($A281,'Annex 2 EHV charges'!$D:$O,9,FALSE)=0,"",VLOOKUP($A281,'Annex 2 EHV charges'!$D:$O,9,FALSE)),"")</f>
        <v/>
      </c>
      <c r="F281" s="71" t="str">
        <f>IFERROR(IF(VLOOKUP($A281,'Annex 2 EHV charges'!$D:$O,10,FALSE)=0,"",VLOOKUP($A281,'Annex 2 EHV charges'!$D:$O,10,FALSE)),"")</f>
        <v/>
      </c>
      <c r="G281" s="72" t="str">
        <f>IFERROR(IF(VLOOKUP($A281,'Annex 2 EHV charges'!$D:$O,11,FALSE)=0,"",VLOOKUP($A281,'Annex 2 EHV charges'!$D:$O,11,FALSE)),"")</f>
        <v/>
      </c>
      <c r="H281" s="72" t="str">
        <f>IFERROR(IF(VLOOKUP($A281,'Annex 2 EHV charges'!$D:$O,12,FALSE)=0,"",VLOOKUP($A281,'Annex 2 EHV charges'!$D:$O,12,FALSE)),"")</f>
        <v/>
      </c>
    </row>
    <row r="282" spans="1:8" x14ac:dyDescent="0.2">
      <c r="A282" s="66" t="str">
        <f t="array" ref="A282">IFERROR(INDEX('Annex 2 EHV charges'!$D$11:$D$11, MATCH(0, IF(ISBLANK('Annex 2 EHV charges'!$D$11:$D$11),1, COUNTIF(A$4:$A281, 'Annex 2 EHV charges'!$D$11:$D$11)), 0)),"")</f>
        <v/>
      </c>
      <c r="B282" s="65" t="str">
        <f>IF($A282="","",VLOOKUP($A282,'Annex 2 EHV charges'!$D:$O,2,0))</f>
        <v/>
      </c>
      <c r="C282" s="66" t="str">
        <f>IF($A282="","",VLOOKUP($A282,'Annex 2 EHV charges'!$D:$O,3,0))</f>
        <v/>
      </c>
      <c r="D282" s="65" t="str">
        <f>IF($A282="","",VLOOKUP($A282,'Annex 2 EHV charges'!$D:$O,4,0))</f>
        <v/>
      </c>
      <c r="E282" s="70" t="str">
        <f>IFERROR(IF(VLOOKUP($A282,'Annex 2 EHV charges'!$D:$O,9,FALSE)=0,"",VLOOKUP($A282,'Annex 2 EHV charges'!$D:$O,9,FALSE)),"")</f>
        <v/>
      </c>
      <c r="F282" s="71" t="str">
        <f>IFERROR(IF(VLOOKUP($A282,'Annex 2 EHV charges'!$D:$O,10,FALSE)=0,"",VLOOKUP($A282,'Annex 2 EHV charges'!$D:$O,10,FALSE)),"")</f>
        <v/>
      </c>
      <c r="G282" s="72" t="str">
        <f>IFERROR(IF(VLOOKUP($A282,'Annex 2 EHV charges'!$D:$O,11,FALSE)=0,"",VLOOKUP($A282,'Annex 2 EHV charges'!$D:$O,11,FALSE)),"")</f>
        <v/>
      </c>
      <c r="H282" s="72" t="str">
        <f>IFERROR(IF(VLOOKUP($A282,'Annex 2 EHV charges'!$D:$O,12,FALSE)=0,"",VLOOKUP($A282,'Annex 2 EHV charges'!$D:$O,12,FALSE)),"")</f>
        <v/>
      </c>
    </row>
    <row r="283" spans="1:8" x14ac:dyDescent="0.2">
      <c r="A283" s="66" t="str">
        <f t="array" ref="A283">IFERROR(INDEX('Annex 2 EHV charges'!$D$11:$D$11, MATCH(0, IF(ISBLANK('Annex 2 EHV charges'!$D$11:$D$11),1, COUNTIF(A$4:$A282, 'Annex 2 EHV charges'!$D$11:$D$11)), 0)),"")</f>
        <v/>
      </c>
      <c r="B283" s="65" t="str">
        <f>IF($A283="","",VLOOKUP($A283,'Annex 2 EHV charges'!$D:$O,2,0))</f>
        <v/>
      </c>
      <c r="C283" s="66" t="str">
        <f>IF($A283="","",VLOOKUP($A283,'Annex 2 EHV charges'!$D:$O,3,0))</f>
        <v/>
      </c>
      <c r="D283" s="65" t="str">
        <f>IF($A283="","",VLOOKUP($A283,'Annex 2 EHV charges'!$D:$O,4,0))</f>
        <v/>
      </c>
      <c r="E283" s="70" t="str">
        <f>IFERROR(IF(VLOOKUP($A283,'Annex 2 EHV charges'!$D:$O,9,FALSE)=0,"",VLOOKUP($A283,'Annex 2 EHV charges'!$D:$O,9,FALSE)),"")</f>
        <v/>
      </c>
      <c r="F283" s="71" t="str">
        <f>IFERROR(IF(VLOOKUP($A283,'Annex 2 EHV charges'!$D:$O,10,FALSE)=0,"",VLOOKUP($A283,'Annex 2 EHV charges'!$D:$O,10,FALSE)),"")</f>
        <v/>
      </c>
      <c r="G283" s="72" t="str">
        <f>IFERROR(IF(VLOOKUP($A283,'Annex 2 EHV charges'!$D:$O,11,FALSE)=0,"",VLOOKUP($A283,'Annex 2 EHV charges'!$D:$O,11,FALSE)),"")</f>
        <v/>
      </c>
      <c r="H283" s="72" t="str">
        <f>IFERROR(IF(VLOOKUP($A283,'Annex 2 EHV charges'!$D:$O,12,FALSE)=0,"",VLOOKUP($A283,'Annex 2 EHV charges'!$D:$O,12,FALSE)),"")</f>
        <v/>
      </c>
    </row>
    <row r="284" spans="1:8" x14ac:dyDescent="0.2">
      <c r="A284" s="66" t="str">
        <f t="array" ref="A284">IFERROR(INDEX('Annex 2 EHV charges'!$D$11:$D$11, MATCH(0, IF(ISBLANK('Annex 2 EHV charges'!$D$11:$D$11),1, COUNTIF(A$4:$A283, 'Annex 2 EHV charges'!$D$11:$D$11)), 0)),"")</f>
        <v/>
      </c>
      <c r="B284" s="65" t="str">
        <f>IF($A284="","",VLOOKUP($A284,'Annex 2 EHV charges'!$D:$O,2,0))</f>
        <v/>
      </c>
      <c r="C284" s="66" t="str">
        <f>IF($A284="","",VLOOKUP($A284,'Annex 2 EHV charges'!$D:$O,3,0))</f>
        <v/>
      </c>
      <c r="D284" s="65" t="str">
        <f>IF($A284="","",VLOOKUP($A284,'Annex 2 EHV charges'!$D:$O,4,0))</f>
        <v/>
      </c>
      <c r="E284" s="70" t="str">
        <f>IFERROR(IF(VLOOKUP($A284,'Annex 2 EHV charges'!$D:$O,9,FALSE)=0,"",VLOOKUP($A284,'Annex 2 EHV charges'!$D:$O,9,FALSE)),"")</f>
        <v/>
      </c>
      <c r="F284" s="71" t="str">
        <f>IFERROR(IF(VLOOKUP($A284,'Annex 2 EHV charges'!$D:$O,10,FALSE)=0,"",VLOOKUP($A284,'Annex 2 EHV charges'!$D:$O,10,FALSE)),"")</f>
        <v/>
      </c>
      <c r="G284" s="72" t="str">
        <f>IFERROR(IF(VLOOKUP($A284,'Annex 2 EHV charges'!$D:$O,11,FALSE)=0,"",VLOOKUP($A284,'Annex 2 EHV charges'!$D:$O,11,FALSE)),"")</f>
        <v/>
      </c>
      <c r="H284" s="72" t="str">
        <f>IFERROR(IF(VLOOKUP($A284,'Annex 2 EHV charges'!$D:$O,12,FALSE)=0,"",VLOOKUP($A284,'Annex 2 EHV charges'!$D:$O,12,FALSE)),"")</f>
        <v/>
      </c>
    </row>
    <row r="285" spans="1:8" x14ac:dyDescent="0.2">
      <c r="A285" s="66" t="str">
        <f t="array" ref="A285">IFERROR(INDEX('Annex 2 EHV charges'!$D$11:$D$11, MATCH(0, IF(ISBLANK('Annex 2 EHV charges'!$D$11:$D$11),1, COUNTIF(A$4:$A284, 'Annex 2 EHV charges'!$D$11:$D$11)), 0)),"")</f>
        <v/>
      </c>
      <c r="B285" s="65" t="str">
        <f>IF($A285="","",VLOOKUP($A285,'Annex 2 EHV charges'!$D:$O,2,0))</f>
        <v/>
      </c>
      <c r="C285" s="66" t="str">
        <f>IF($A285="","",VLOOKUP($A285,'Annex 2 EHV charges'!$D:$O,3,0))</f>
        <v/>
      </c>
      <c r="D285" s="65" t="str">
        <f>IF($A285="","",VLOOKUP($A285,'Annex 2 EHV charges'!$D:$O,4,0))</f>
        <v/>
      </c>
      <c r="E285" s="70" t="str">
        <f>IFERROR(IF(VLOOKUP($A285,'Annex 2 EHV charges'!$D:$O,9,FALSE)=0,"",VLOOKUP($A285,'Annex 2 EHV charges'!$D:$O,9,FALSE)),"")</f>
        <v/>
      </c>
      <c r="F285" s="71" t="str">
        <f>IFERROR(IF(VLOOKUP($A285,'Annex 2 EHV charges'!$D:$O,10,FALSE)=0,"",VLOOKUP($A285,'Annex 2 EHV charges'!$D:$O,10,FALSE)),"")</f>
        <v/>
      </c>
      <c r="G285" s="72" t="str">
        <f>IFERROR(IF(VLOOKUP($A285,'Annex 2 EHV charges'!$D:$O,11,FALSE)=0,"",VLOOKUP($A285,'Annex 2 EHV charges'!$D:$O,11,FALSE)),"")</f>
        <v/>
      </c>
      <c r="H285" s="72" t="str">
        <f>IFERROR(IF(VLOOKUP($A285,'Annex 2 EHV charges'!$D:$O,12,FALSE)=0,"",VLOOKUP($A285,'Annex 2 EHV charges'!$D:$O,12,FALSE)),"")</f>
        <v/>
      </c>
    </row>
    <row r="286" spans="1:8" x14ac:dyDescent="0.2">
      <c r="A286" s="66" t="str">
        <f t="array" ref="A286">IFERROR(INDEX('Annex 2 EHV charges'!$D$11:$D$11, MATCH(0, IF(ISBLANK('Annex 2 EHV charges'!$D$11:$D$11),1, COUNTIF(A$4:$A285, 'Annex 2 EHV charges'!$D$11:$D$11)), 0)),"")</f>
        <v/>
      </c>
      <c r="B286" s="65" t="str">
        <f>IF($A286="","",VLOOKUP($A286,'Annex 2 EHV charges'!$D:$O,2,0))</f>
        <v/>
      </c>
      <c r="C286" s="66" t="str">
        <f>IF($A286="","",VLOOKUP($A286,'Annex 2 EHV charges'!$D:$O,3,0))</f>
        <v/>
      </c>
      <c r="D286" s="65" t="str">
        <f>IF($A286="","",VLOOKUP($A286,'Annex 2 EHV charges'!$D:$O,4,0))</f>
        <v/>
      </c>
      <c r="E286" s="70" t="str">
        <f>IFERROR(IF(VLOOKUP($A286,'Annex 2 EHV charges'!$D:$O,9,FALSE)=0,"",VLOOKUP($A286,'Annex 2 EHV charges'!$D:$O,9,FALSE)),"")</f>
        <v/>
      </c>
      <c r="F286" s="71" t="str">
        <f>IFERROR(IF(VLOOKUP($A286,'Annex 2 EHV charges'!$D:$O,10,FALSE)=0,"",VLOOKUP($A286,'Annex 2 EHV charges'!$D:$O,10,FALSE)),"")</f>
        <v/>
      </c>
      <c r="G286" s="72" t="str">
        <f>IFERROR(IF(VLOOKUP($A286,'Annex 2 EHV charges'!$D:$O,11,FALSE)=0,"",VLOOKUP($A286,'Annex 2 EHV charges'!$D:$O,11,FALSE)),"")</f>
        <v/>
      </c>
      <c r="H286" s="72" t="str">
        <f>IFERROR(IF(VLOOKUP($A286,'Annex 2 EHV charges'!$D:$O,12,FALSE)=0,"",VLOOKUP($A286,'Annex 2 EHV charges'!$D:$O,12,FALSE)),"")</f>
        <v/>
      </c>
    </row>
    <row r="287" spans="1:8" x14ac:dyDescent="0.2">
      <c r="A287" s="66" t="str">
        <f t="array" ref="A287">IFERROR(INDEX('Annex 2 EHV charges'!$D$11:$D$11, MATCH(0, IF(ISBLANK('Annex 2 EHV charges'!$D$11:$D$11),1, COUNTIF(A$4:$A286, 'Annex 2 EHV charges'!$D$11:$D$11)), 0)),"")</f>
        <v/>
      </c>
      <c r="B287" s="65" t="str">
        <f>IF($A287="","",VLOOKUP($A287,'Annex 2 EHV charges'!$D:$O,2,0))</f>
        <v/>
      </c>
      <c r="C287" s="66" t="str">
        <f>IF($A287="","",VLOOKUP($A287,'Annex 2 EHV charges'!$D:$O,3,0))</f>
        <v/>
      </c>
      <c r="D287" s="65" t="str">
        <f>IF($A287="","",VLOOKUP($A287,'Annex 2 EHV charges'!$D:$O,4,0))</f>
        <v/>
      </c>
      <c r="E287" s="70" t="str">
        <f>IFERROR(IF(VLOOKUP($A287,'Annex 2 EHV charges'!$D:$O,9,FALSE)=0,"",VLOOKUP($A287,'Annex 2 EHV charges'!$D:$O,9,FALSE)),"")</f>
        <v/>
      </c>
      <c r="F287" s="71" t="str">
        <f>IFERROR(IF(VLOOKUP($A287,'Annex 2 EHV charges'!$D:$O,10,FALSE)=0,"",VLOOKUP($A287,'Annex 2 EHV charges'!$D:$O,10,FALSE)),"")</f>
        <v/>
      </c>
      <c r="G287" s="72" t="str">
        <f>IFERROR(IF(VLOOKUP($A287,'Annex 2 EHV charges'!$D:$O,11,FALSE)=0,"",VLOOKUP($A287,'Annex 2 EHV charges'!$D:$O,11,FALSE)),"")</f>
        <v/>
      </c>
      <c r="H287" s="72" t="str">
        <f>IFERROR(IF(VLOOKUP($A287,'Annex 2 EHV charges'!$D:$O,12,FALSE)=0,"",VLOOKUP($A287,'Annex 2 EHV charges'!$D:$O,12,FALSE)),"")</f>
        <v/>
      </c>
    </row>
    <row r="288" spans="1:8" x14ac:dyDescent="0.2">
      <c r="A288" s="66" t="str">
        <f t="array" ref="A288">IFERROR(INDEX('Annex 2 EHV charges'!$D$11:$D$11, MATCH(0, IF(ISBLANK('Annex 2 EHV charges'!$D$11:$D$11),1, COUNTIF(A$4:$A287, 'Annex 2 EHV charges'!$D$11:$D$11)), 0)),"")</f>
        <v/>
      </c>
      <c r="B288" s="65" t="str">
        <f>IF($A288="","",VLOOKUP($A288,'Annex 2 EHV charges'!$D:$O,2,0))</f>
        <v/>
      </c>
      <c r="C288" s="66" t="str">
        <f>IF($A288="","",VLOOKUP($A288,'Annex 2 EHV charges'!$D:$O,3,0))</f>
        <v/>
      </c>
      <c r="D288" s="65" t="str">
        <f>IF($A288="","",VLOOKUP($A288,'Annex 2 EHV charges'!$D:$O,4,0))</f>
        <v/>
      </c>
      <c r="E288" s="70" t="str">
        <f>IFERROR(IF(VLOOKUP($A288,'Annex 2 EHV charges'!$D:$O,9,FALSE)=0,"",VLOOKUP($A288,'Annex 2 EHV charges'!$D:$O,9,FALSE)),"")</f>
        <v/>
      </c>
      <c r="F288" s="71" t="str">
        <f>IFERROR(IF(VLOOKUP($A288,'Annex 2 EHV charges'!$D:$O,10,FALSE)=0,"",VLOOKUP($A288,'Annex 2 EHV charges'!$D:$O,10,FALSE)),"")</f>
        <v/>
      </c>
      <c r="G288" s="72" t="str">
        <f>IFERROR(IF(VLOOKUP($A288,'Annex 2 EHV charges'!$D:$O,11,FALSE)=0,"",VLOOKUP($A288,'Annex 2 EHV charges'!$D:$O,11,FALSE)),"")</f>
        <v/>
      </c>
      <c r="H288" s="72" t="str">
        <f>IFERROR(IF(VLOOKUP($A288,'Annex 2 EHV charges'!$D:$O,12,FALSE)=0,"",VLOOKUP($A288,'Annex 2 EHV charges'!$D:$O,12,FALSE)),"")</f>
        <v/>
      </c>
    </row>
    <row r="289" spans="1:8" x14ac:dyDescent="0.2">
      <c r="A289" s="66" t="str">
        <f t="array" ref="A289">IFERROR(INDEX('Annex 2 EHV charges'!$D$11:$D$11, MATCH(0, IF(ISBLANK('Annex 2 EHV charges'!$D$11:$D$11),1, COUNTIF(A$4:$A288, 'Annex 2 EHV charges'!$D$11:$D$11)), 0)),"")</f>
        <v/>
      </c>
      <c r="B289" s="65" t="str">
        <f>IF($A289="","",VLOOKUP($A289,'Annex 2 EHV charges'!$D:$O,2,0))</f>
        <v/>
      </c>
      <c r="C289" s="66" t="str">
        <f>IF($A289="","",VLOOKUP($A289,'Annex 2 EHV charges'!$D:$O,3,0))</f>
        <v/>
      </c>
      <c r="D289" s="65" t="str">
        <f>IF($A289="","",VLOOKUP($A289,'Annex 2 EHV charges'!$D:$O,4,0))</f>
        <v/>
      </c>
      <c r="E289" s="70" t="str">
        <f>IFERROR(IF(VLOOKUP($A289,'Annex 2 EHV charges'!$D:$O,9,FALSE)=0,"",VLOOKUP($A289,'Annex 2 EHV charges'!$D:$O,9,FALSE)),"")</f>
        <v/>
      </c>
      <c r="F289" s="71" t="str">
        <f>IFERROR(IF(VLOOKUP($A289,'Annex 2 EHV charges'!$D:$O,10,FALSE)=0,"",VLOOKUP($A289,'Annex 2 EHV charges'!$D:$O,10,FALSE)),"")</f>
        <v/>
      </c>
      <c r="G289" s="72" t="str">
        <f>IFERROR(IF(VLOOKUP($A289,'Annex 2 EHV charges'!$D:$O,11,FALSE)=0,"",VLOOKUP($A289,'Annex 2 EHV charges'!$D:$O,11,FALSE)),"")</f>
        <v/>
      </c>
      <c r="H289" s="72" t="str">
        <f>IFERROR(IF(VLOOKUP($A289,'Annex 2 EHV charges'!$D:$O,12,FALSE)=0,"",VLOOKUP($A289,'Annex 2 EHV charges'!$D:$O,12,FALSE)),"")</f>
        <v/>
      </c>
    </row>
    <row r="290" spans="1:8" x14ac:dyDescent="0.2">
      <c r="A290" s="66" t="str">
        <f t="array" ref="A290">IFERROR(INDEX('Annex 2 EHV charges'!$D$11:$D$11, MATCH(0, IF(ISBLANK('Annex 2 EHV charges'!$D$11:$D$11),1, COUNTIF(A$4:$A289, 'Annex 2 EHV charges'!$D$11:$D$11)), 0)),"")</f>
        <v/>
      </c>
      <c r="B290" s="65" t="str">
        <f>IF($A290="","",VLOOKUP($A290,'Annex 2 EHV charges'!$D:$O,2,0))</f>
        <v/>
      </c>
      <c r="C290" s="66" t="str">
        <f>IF($A290="","",VLOOKUP($A290,'Annex 2 EHV charges'!$D:$O,3,0))</f>
        <v/>
      </c>
      <c r="D290" s="65" t="str">
        <f>IF($A290="","",VLOOKUP($A290,'Annex 2 EHV charges'!$D:$O,4,0))</f>
        <v/>
      </c>
      <c r="E290" s="70" t="str">
        <f>IFERROR(IF(VLOOKUP($A290,'Annex 2 EHV charges'!$D:$O,9,FALSE)=0,"",VLOOKUP($A290,'Annex 2 EHV charges'!$D:$O,9,FALSE)),"")</f>
        <v/>
      </c>
      <c r="F290" s="71" t="str">
        <f>IFERROR(IF(VLOOKUP($A290,'Annex 2 EHV charges'!$D:$O,10,FALSE)=0,"",VLOOKUP($A290,'Annex 2 EHV charges'!$D:$O,10,FALSE)),"")</f>
        <v/>
      </c>
      <c r="G290" s="72" t="str">
        <f>IFERROR(IF(VLOOKUP($A290,'Annex 2 EHV charges'!$D:$O,11,FALSE)=0,"",VLOOKUP($A290,'Annex 2 EHV charges'!$D:$O,11,FALSE)),"")</f>
        <v/>
      </c>
      <c r="H290" s="72" t="str">
        <f>IFERROR(IF(VLOOKUP($A290,'Annex 2 EHV charges'!$D:$O,12,FALSE)=0,"",VLOOKUP($A290,'Annex 2 EHV charges'!$D:$O,12,FALSE)),"")</f>
        <v/>
      </c>
    </row>
    <row r="291" spans="1:8" x14ac:dyDescent="0.2">
      <c r="A291" s="66" t="str">
        <f t="array" ref="A291">IFERROR(INDEX('Annex 2 EHV charges'!$D$11:$D$11, MATCH(0, IF(ISBLANK('Annex 2 EHV charges'!$D$11:$D$11),1, COUNTIF(A$4:$A290, 'Annex 2 EHV charges'!$D$11:$D$11)), 0)),"")</f>
        <v/>
      </c>
      <c r="B291" s="65" t="str">
        <f>IF($A291="","",VLOOKUP($A291,'Annex 2 EHV charges'!$D:$O,2,0))</f>
        <v/>
      </c>
      <c r="C291" s="66" t="str">
        <f>IF($A291="","",VLOOKUP($A291,'Annex 2 EHV charges'!$D:$O,3,0))</f>
        <v/>
      </c>
      <c r="D291" s="65" t="str">
        <f>IF($A291="","",VLOOKUP($A291,'Annex 2 EHV charges'!$D:$O,4,0))</f>
        <v/>
      </c>
      <c r="E291" s="70" t="str">
        <f>IFERROR(IF(VLOOKUP($A291,'Annex 2 EHV charges'!$D:$O,9,FALSE)=0,"",VLOOKUP($A291,'Annex 2 EHV charges'!$D:$O,9,FALSE)),"")</f>
        <v/>
      </c>
      <c r="F291" s="71" t="str">
        <f>IFERROR(IF(VLOOKUP($A291,'Annex 2 EHV charges'!$D:$O,10,FALSE)=0,"",VLOOKUP($A291,'Annex 2 EHV charges'!$D:$O,10,FALSE)),"")</f>
        <v/>
      </c>
      <c r="G291" s="72" t="str">
        <f>IFERROR(IF(VLOOKUP($A291,'Annex 2 EHV charges'!$D:$O,11,FALSE)=0,"",VLOOKUP($A291,'Annex 2 EHV charges'!$D:$O,11,FALSE)),"")</f>
        <v/>
      </c>
      <c r="H291" s="72" t="str">
        <f>IFERROR(IF(VLOOKUP($A291,'Annex 2 EHV charges'!$D:$O,12,FALSE)=0,"",VLOOKUP($A291,'Annex 2 EHV charges'!$D:$O,12,FALSE)),"")</f>
        <v/>
      </c>
    </row>
    <row r="292" spans="1:8" x14ac:dyDescent="0.2">
      <c r="A292" s="66" t="str">
        <f t="array" ref="A292">IFERROR(INDEX('Annex 2 EHV charges'!$D$11:$D$11, MATCH(0, IF(ISBLANK('Annex 2 EHV charges'!$D$11:$D$11),1, COUNTIF(A$4:$A291, 'Annex 2 EHV charges'!$D$11:$D$11)), 0)),"")</f>
        <v/>
      </c>
      <c r="B292" s="65" t="str">
        <f>IF($A292="","",VLOOKUP($A292,'Annex 2 EHV charges'!$D:$O,2,0))</f>
        <v/>
      </c>
      <c r="C292" s="66" t="str">
        <f>IF($A292="","",VLOOKUP($A292,'Annex 2 EHV charges'!$D:$O,3,0))</f>
        <v/>
      </c>
      <c r="D292" s="65" t="str">
        <f>IF($A292="","",VLOOKUP($A292,'Annex 2 EHV charges'!$D:$O,4,0))</f>
        <v/>
      </c>
      <c r="E292" s="70" t="str">
        <f>IFERROR(IF(VLOOKUP($A292,'Annex 2 EHV charges'!$D:$O,9,FALSE)=0,"",VLOOKUP($A292,'Annex 2 EHV charges'!$D:$O,9,FALSE)),"")</f>
        <v/>
      </c>
      <c r="F292" s="71" t="str">
        <f>IFERROR(IF(VLOOKUP($A292,'Annex 2 EHV charges'!$D:$O,10,FALSE)=0,"",VLOOKUP($A292,'Annex 2 EHV charges'!$D:$O,10,FALSE)),"")</f>
        <v/>
      </c>
      <c r="G292" s="72" t="str">
        <f>IFERROR(IF(VLOOKUP($A292,'Annex 2 EHV charges'!$D:$O,11,FALSE)=0,"",VLOOKUP($A292,'Annex 2 EHV charges'!$D:$O,11,FALSE)),"")</f>
        <v/>
      </c>
      <c r="H292" s="72" t="str">
        <f>IFERROR(IF(VLOOKUP($A292,'Annex 2 EHV charges'!$D:$O,12,FALSE)=0,"",VLOOKUP($A292,'Annex 2 EHV charges'!$D:$O,12,FALSE)),"")</f>
        <v/>
      </c>
    </row>
    <row r="293" spans="1:8" x14ac:dyDescent="0.2">
      <c r="A293" s="66" t="str">
        <f t="array" ref="A293">IFERROR(INDEX('Annex 2 EHV charges'!$D$11:$D$11, MATCH(0, IF(ISBLANK('Annex 2 EHV charges'!$D$11:$D$11),1, COUNTIF(A$4:$A292, 'Annex 2 EHV charges'!$D$11:$D$11)), 0)),"")</f>
        <v/>
      </c>
      <c r="B293" s="65" t="str">
        <f>IF($A293="","",VLOOKUP($A293,'Annex 2 EHV charges'!$D:$O,2,0))</f>
        <v/>
      </c>
      <c r="C293" s="66" t="str">
        <f>IF($A293="","",VLOOKUP($A293,'Annex 2 EHV charges'!$D:$O,3,0))</f>
        <v/>
      </c>
      <c r="D293" s="65" t="str">
        <f>IF($A293="","",VLOOKUP($A293,'Annex 2 EHV charges'!$D:$O,4,0))</f>
        <v/>
      </c>
      <c r="E293" s="70" t="str">
        <f>IFERROR(IF(VLOOKUP($A293,'Annex 2 EHV charges'!$D:$O,9,FALSE)=0,"",VLOOKUP($A293,'Annex 2 EHV charges'!$D:$O,9,FALSE)),"")</f>
        <v/>
      </c>
      <c r="F293" s="71" t="str">
        <f>IFERROR(IF(VLOOKUP($A293,'Annex 2 EHV charges'!$D:$O,10,FALSE)=0,"",VLOOKUP($A293,'Annex 2 EHV charges'!$D:$O,10,FALSE)),"")</f>
        <v/>
      </c>
      <c r="G293" s="72" t="str">
        <f>IFERROR(IF(VLOOKUP($A293,'Annex 2 EHV charges'!$D:$O,11,FALSE)=0,"",VLOOKUP($A293,'Annex 2 EHV charges'!$D:$O,11,FALSE)),"")</f>
        <v/>
      </c>
      <c r="H293" s="72" t="str">
        <f>IFERROR(IF(VLOOKUP($A293,'Annex 2 EHV charges'!$D:$O,12,FALSE)=0,"",VLOOKUP($A293,'Annex 2 EHV charges'!$D:$O,12,FALSE)),"")</f>
        <v/>
      </c>
    </row>
    <row r="294" spans="1:8" x14ac:dyDescent="0.2">
      <c r="A294" s="66" t="str">
        <f t="array" ref="A294">IFERROR(INDEX('Annex 2 EHV charges'!$D$11:$D$11, MATCH(0, IF(ISBLANK('Annex 2 EHV charges'!$D$11:$D$11),1, COUNTIF(A$4:$A293, 'Annex 2 EHV charges'!$D$11:$D$11)), 0)),"")</f>
        <v/>
      </c>
      <c r="B294" s="65" t="str">
        <f>IF($A294="","",VLOOKUP($A294,'Annex 2 EHV charges'!$D:$O,2,0))</f>
        <v/>
      </c>
      <c r="C294" s="66" t="str">
        <f>IF($A294="","",VLOOKUP($A294,'Annex 2 EHV charges'!$D:$O,3,0))</f>
        <v/>
      </c>
      <c r="D294" s="65" t="str">
        <f>IF($A294="","",VLOOKUP($A294,'Annex 2 EHV charges'!$D:$O,4,0))</f>
        <v/>
      </c>
      <c r="E294" s="70" t="str">
        <f>IFERROR(IF(VLOOKUP($A294,'Annex 2 EHV charges'!$D:$O,9,FALSE)=0,"",VLOOKUP($A294,'Annex 2 EHV charges'!$D:$O,9,FALSE)),"")</f>
        <v/>
      </c>
      <c r="F294" s="71" t="str">
        <f>IFERROR(IF(VLOOKUP($A294,'Annex 2 EHV charges'!$D:$O,10,FALSE)=0,"",VLOOKUP($A294,'Annex 2 EHV charges'!$D:$O,10,FALSE)),"")</f>
        <v/>
      </c>
      <c r="G294" s="72" t="str">
        <f>IFERROR(IF(VLOOKUP($A294,'Annex 2 EHV charges'!$D:$O,11,FALSE)=0,"",VLOOKUP($A294,'Annex 2 EHV charges'!$D:$O,11,FALSE)),"")</f>
        <v/>
      </c>
      <c r="H294" s="72" t="str">
        <f>IFERROR(IF(VLOOKUP($A294,'Annex 2 EHV charges'!$D:$O,12,FALSE)=0,"",VLOOKUP($A294,'Annex 2 EHV charges'!$D:$O,12,FALSE)),"")</f>
        <v/>
      </c>
    </row>
    <row r="295" spans="1:8" x14ac:dyDescent="0.2">
      <c r="A295" s="66" t="str">
        <f t="array" ref="A295">IFERROR(INDEX('Annex 2 EHV charges'!$D$11:$D$11, MATCH(0, IF(ISBLANK('Annex 2 EHV charges'!$D$11:$D$11),1, COUNTIF(A$4:$A294, 'Annex 2 EHV charges'!$D$11:$D$11)), 0)),"")</f>
        <v/>
      </c>
      <c r="B295" s="65" t="str">
        <f>IF($A295="","",VLOOKUP($A295,'Annex 2 EHV charges'!$D:$O,2,0))</f>
        <v/>
      </c>
      <c r="C295" s="66" t="str">
        <f>IF($A295="","",VLOOKUP($A295,'Annex 2 EHV charges'!$D:$O,3,0))</f>
        <v/>
      </c>
      <c r="D295" s="65" t="str">
        <f>IF($A295="","",VLOOKUP($A295,'Annex 2 EHV charges'!$D:$O,4,0))</f>
        <v/>
      </c>
      <c r="E295" s="70" t="str">
        <f>IFERROR(IF(VLOOKUP($A295,'Annex 2 EHV charges'!$D:$O,9,FALSE)=0,"",VLOOKUP($A295,'Annex 2 EHV charges'!$D:$O,9,FALSE)),"")</f>
        <v/>
      </c>
      <c r="F295" s="71" t="str">
        <f>IFERROR(IF(VLOOKUP($A295,'Annex 2 EHV charges'!$D:$O,10,FALSE)=0,"",VLOOKUP($A295,'Annex 2 EHV charges'!$D:$O,10,FALSE)),"")</f>
        <v/>
      </c>
      <c r="G295" s="72" t="str">
        <f>IFERROR(IF(VLOOKUP($A295,'Annex 2 EHV charges'!$D:$O,11,FALSE)=0,"",VLOOKUP($A295,'Annex 2 EHV charges'!$D:$O,11,FALSE)),"")</f>
        <v/>
      </c>
      <c r="H295" s="72" t="str">
        <f>IFERROR(IF(VLOOKUP($A295,'Annex 2 EHV charges'!$D:$O,12,FALSE)=0,"",VLOOKUP($A295,'Annex 2 EHV charges'!$D:$O,12,FALSE)),"")</f>
        <v/>
      </c>
    </row>
    <row r="296" spans="1:8" x14ac:dyDescent="0.2">
      <c r="A296" s="66" t="str">
        <f t="array" ref="A296">IFERROR(INDEX('Annex 2 EHV charges'!$D$11:$D$11, MATCH(0, IF(ISBLANK('Annex 2 EHV charges'!$D$11:$D$11),1, COUNTIF(A$4:$A295, 'Annex 2 EHV charges'!$D$11:$D$11)), 0)),"")</f>
        <v/>
      </c>
      <c r="B296" s="65" t="str">
        <f>IF($A296="","",VLOOKUP($A296,'Annex 2 EHV charges'!$D:$O,2,0))</f>
        <v/>
      </c>
      <c r="C296" s="66" t="str">
        <f>IF($A296="","",VLOOKUP($A296,'Annex 2 EHV charges'!$D:$O,3,0))</f>
        <v/>
      </c>
      <c r="D296" s="65" t="str">
        <f>IF($A296="","",VLOOKUP($A296,'Annex 2 EHV charges'!$D:$O,4,0))</f>
        <v/>
      </c>
      <c r="E296" s="70" t="str">
        <f>IFERROR(IF(VLOOKUP($A296,'Annex 2 EHV charges'!$D:$O,9,FALSE)=0,"",VLOOKUP($A296,'Annex 2 EHV charges'!$D:$O,9,FALSE)),"")</f>
        <v/>
      </c>
      <c r="F296" s="71" t="str">
        <f>IFERROR(IF(VLOOKUP($A296,'Annex 2 EHV charges'!$D:$O,10,FALSE)=0,"",VLOOKUP($A296,'Annex 2 EHV charges'!$D:$O,10,FALSE)),"")</f>
        <v/>
      </c>
      <c r="G296" s="72" t="str">
        <f>IFERROR(IF(VLOOKUP($A296,'Annex 2 EHV charges'!$D:$O,11,FALSE)=0,"",VLOOKUP($A296,'Annex 2 EHV charges'!$D:$O,11,FALSE)),"")</f>
        <v/>
      </c>
      <c r="H296" s="72" t="str">
        <f>IFERROR(IF(VLOOKUP($A296,'Annex 2 EHV charges'!$D:$O,12,FALSE)=0,"",VLOOKUP($A296,'Annex 2 EHV charges'!$D:$O,12,FALSE)),"")</f>
        <v/>
      </c>
    </row>
    <row r="297" spans="1:8" x14ac:dyDescent="0.2">
      <c r="A297" s="66" t="str">
        <f t="array" ref="A297">IFERROR(INDEX('Annex 2 EHV charges'!$D$11:$D$11, MATCH(0, IF(ISBLANK('Annex 2 EHV charges'!$D$11:$D$11),1, COUNTIF(A$4:$A296, 'Annex 2 EHV charges'!$D$11:$D$11)), 0)),"")</f>
        <v/>
      </c>
      <c r="B297" s="65" t="str">
        <f>IF($A297="","",VLOOKUP($A297,'Annex 2 EHV charges'!$D:$O,2,0))</f>
        <v/>
      </c>
      <c r="C297" s="66" t="str">
        <f>IF($A297="","",VLOOKUP($A297,'Annex 2 EHV charges'!$D:$O,3,0))</f>
        <v/>
      </c>
      <c r="D297" s="65" t="str">
        <f>IF($A297="","",VLOOKUP($A297,'Annex 2 EHV charges'!$D:$O,4,0))</f>
        <v/>
      </c>
      <c r="E297" s="70" t="str">
        <f>IFERROR(IF(VLOOKUP($A297,'Annex 2 EHV charges'!$D:$O,9,FALSE)=0,"",VLOOKUP($A297,'Annex 2 EHV charges'!$D:$O,9,FALSE)),"")</f>
        <v/>
      </c>
      <c r="F297" s="71" t="str">
        <f>IFERROR(IF(VLOOKUP($A297,'Annex 2 EHV charges'!$D:$O,10,FALSE)=0,"",VLOOKUP($A297,'Annex 2 EHV charges'!$D:$O,10,FALSE)),"")</f>
        <v/>
      </c>
      <c r="G297" s="72" t="str">
        <f>IFERROR(IF(VLOOKUP($A297,'Annex 2 EHV charges'!$D:$O,11,FALSE)=0,"",VLOOKUP($A297,'Annex 2 EHV charges'!$D:$O,11,FALSE)),"")</f>
        <v/>
      </c>
      <c r="H297" s="72" t="str">
        <f>IFERROR(IF(VLOOKUP($A297,'Annex 2 EHV charges'!$D:$O,12,FALSE)=0,"",VLOOKUP($A297,'Annex 2 EHV charges'!$D:$O,12,FALSE)),"")</f>
        <v/>
      </c>
    </row>
    <row r="298" spans="1:8" x14ac:dyDescent="0.2">
      <c r="A298" s="66" t="str">
        <f t="array" ref="A298">IFERROR(INDEX('Annex 2 EHV charges'!$D$11:$D$11, MATCH(0, IF(ISBLANK('Annex 2 EHV charges'!$D$11:$D$11),1, COUNTIF(A$4:$A297, 'Annex 2 EHV charges'!$D$11:$D$11)), 0)),"")</f>
        <v/>
      </c>
      <c r="B298" s="65" t="str">
        <f>IF($A298="","",VLOOKUP($A298,'Annex 2 EHV charges'!$D:$O,2,0))</f>
        <v/>
      </c>
      <c r="C298" s="66" t="str">
        <f>IF($A298="","",VLOOKUP($A298,'Annex 2 EHV charges'!$D:$O,3,0))</f>
        <v/>
      </c>
      <c r="D298" s="65" t="str">
        <f>IF($A298="","",VLOOKUP($A298,'Annex 2 EHV charges'!$D:$O,4,0))</f>
        <v/>
      </c>
      <c r="E298" s="70" t="str">
        <f>IFERROR(IF(VLOOKUP($A298,'Annex 2 EHV charges'!$D:$O,9,FALSE)=0,"",VLOOKUP($A298,'Annex 2 EHV charges'!$D:$O,9,FALSE)),"")</f>
        <v/>
      </c>
      <c r="F298" s="71" t="str">
        <f>IFERROR(IF(VLOOKUP($A298,'Annex 2 EHV charges'!$D:$O,10,FALSE)=0,"",VLOOKUP($A298,'Annex 2 EHV charges'!$D:$O,10,FALSE)),"")</f>
        <v/>
      </c>
      <c r="G298" s="72" t="str">
        <f>IFERROR(IF(VLOOKUP($A298,'Annex 2 EHV charges'!$D:$O,11,FALSE)=0,"",VLOOKUP($A298,'Annex 2 EHV charges'!$D:$O,11,FALSE)),"")</f>
        <v/>
      </c>
      <c r="H298" s="72" t="str">
        <f>IFERROR(IF(VLOOKUP($A298,'Annex 2 EHV charges'!$D:$O,12,FALSE)=0,"",VLOOKUP($A298,'Annex 2 EHV charges'!$D:$O,12,FALSE)),"")</f>
        <v/>
      </c>
    </row>
    <row r="299" spans="1:8" x14ac:dyDescent="0.2">
      <c r="A299" s="66" t="str">
        <f t="array" ref="A299">IFERROR(INDEX('Annex 2 EHV charges'!$D$11:$D$11, MATCH(0, IF(ISBLANK('Annex 2 EHV charges'!$D$11:$D$11),1, COUNTIF(A$4:$A298, 'Annex 2 EHV charges'!$D$11:$D$11)), 0)),"")</f>
        <v/>
      </c>
      <c r="B299" s="65" t="str">
        <f>IF($A299="","",VLOOKUP($A299,'Annex 2 EHV charges'!$D:$O,2,0))</f>
        <v/>
      </c>
      <c r="C299" s="66" t="str">
        <f>IF($A299="","",VLOOKUP($A299,'Annex 2 EHV charges'!$D:$O,3,0))</f>
        <v/>
      </c>
      <c r="D299" s="65" t="str">
        <f>IF($A299="","",VLOOKUP($A299,'Annex 2 EHV charges'!$D:$O,4,0))</f>
        <v/>
      </c>
      <c r="E299" s="70" t="str">
        <f>IFERROR(IF(VLOOKUP($A299,'Annex 2 EHV charges'!$D:$O,9,FALSE)=0,"",VLOOKUP($A299,'Annex 2 EHV charges'!$D:$O,9,FALSE)),"")</f>
        <v/>
      </c>
      <c r="F299" s="71" t="str">
        <f>IFERROR(IF(VLOOKUP($A299,'Annex 2 EHV charges'!$D:$O,10,FALSE)=0,"",VLOOKUP($A299,'Annex 2 EHV charges'!$D:$O,10,FALSE)),"")</f>
        <v/>
      </c>
      <c r="G299" s="72" t="str">
        <f>IFERROR(IF(VLOOKUP($A299,'Annex 2 EHV charges'!$D:$O,11,FALSE)=0,"",VLOOKUP($A299,'Annex 2 EHV charges'!$D:$O,11,FALSE)),"")</f>
        <v/>
      </c>
      <c r="H299" s="72" t="str">
        <f>IFERROR(IF(VLOOKUP($A299,'Annex 2 EHV charges'!$D:$O,12,FALSE)=0,"",VLOOKUP($A299,'Annex 2 EHV charges'!$D:$O,12,FALSE)),"")</f>
        <v/>
      </c>
    </row>
    <row r="300" spans="1:8" x14ac:dyDescent="0.2">
      <c r="A300" s="66" t="str">
        <f t="array" ref="A300">IFERROR(INDEX('Annex 2 EHV charges'!$D$11:$D$11, MATCH(0, IF(ISBLANK('Annex 2 EHV charges'!$D$11:$D$11),1, COUNTIF(A$4:$A299, 'Annex 2 EHV charges'!$D$11:$D$11)), 0)),"")</f>
        <v/>
      </c>
      <c r="B300" s="65" t="str">
        <f>IF($A300="","",VLOOKUP($A300,'Annex 2 EHV charges'!$D:$O,2,0))</f>
        <v/>
      </c>
      <c r="C300" s="66" t="str">
        <f>IF($A300="","",VLOOKUP($A300,'Annex 2 EHV charges'!$D:$O,3,0))</f>
        <v/>
      </c>
      <c r="D300" s="65" t="str">
        <f>IF($A300="","",VLOOKUP($A300,'Annex 2 EHV charges'!$D:$O,4,0))</f>
        <v/>
      </c>
      <c r="E300" s="70" t="str">
        <f>IFERROR(IF(VLOOKUP($A300,'Annex 2 EHV charges'!$D:$O,9,FALSE)=0,"",VLOOKUP($A300,'Annex 2 EHV charges'!$D:$O,9,FALSE)),"")</f>
        <v/>
      </c>
      <c r="F300" s="71" t="str">
        <f>IFERROR(IF(VLOOKUP($A300,'Annex 2 EHV charges'!$D:$O,10,FALSE)=0,"",VLOOKUP($A300,'Annex 2 EHV charges'!$D:$O,10,FALSE)),"")</f>
        <v/>
      </c>
      <c r="G300" s="72" t="str">
        <f>IFERROR(IF(VLOOKUP($A300,'Annex 2 EHV charges'!$D:$O,11,FALSE)=0,"",VLOOKUP($A300,'Annex 2 EHV charges'!$D:$O,11,FALSE)),"")</f>
        <v/>
      </c>
      <c r="H300" s="72" t="str">
        <f>IFERROR(IF(VLOOKUP($A300,'Annex 2 EHV charges'!$D:$O,12,FALSE)=0,"",VLOOKUP($A300,'Annex 2 EHV charges'!$D:$O,12,FALSE)),"")</f>
        <v/>
      </c>
    </row>
    <row r="301" spans="1:8" x14ac:dyDescent="0.2">
      <c r="A301" s="66" t="str">
        <f t="array" ref="A301">IFERROR(INDEX('Annex 2 EHV charges'!$D$11:$D$11, MATCH(0, IF(ISBLANK('Annex 2 EHV charges'!$D$11:$D$11),1, COUNTIF(A$4:$A300, 'Annex 2 EHV charges'!$D$11:$D$11)), 0)),"")</f>
        <v/>
      </c>
      <c r="B301" s="65" t="str">
        <f>IF($A301="","",VLOOKUP($A301,'Annex 2 EHV charges'!$D:$O,2,0))</f>
        <v/>
      </c>
      <c r="C301" s="66" t="str">
        <f>IF($A301="","",VLOOKUP($A301,'Annex 2 EHV charges'!$D:$O,3,0))</f>
        <v/>
      </c>
      <c r="D301" s="65" t="str">
        <f>IF($A301="","",VLOOKUP($A301,'Annex 2 EHV charges'!$D:$O,4,0))</f>
        <v/>
      </c>
      <c r="E301" s="70" t="str">
        <f>IFERROR(IF(VLOOKUP($A301,'Annex 2 EHV charges'!$D:$O,9,FALSE)=0,"",VLOOKUP($A301,'Annex 2 EHV charges'!$D:$O,9,FALSE)),"")</f>
        <v/>
      </c>
      <c r="F301" s="71" t="str">
        <f>IFERROR(IF(VLOOKUP($A301,'Annex 2 EHV charges'!$D:$O,10,FALSE)=0,"",VLOOKUP($A301,'Annex 2 EHV charges'!$D:$O,10,FALSE)),"")</f>
        <v/>
      </c>
      <c r="G301" s="72" t="str">
        <f>IFERROR(IF(VLOOKUP($A301,'Annex 2 EHV charges'!$D:$O,11,FALSE)=0,"",VLOOKUP($A301,'Annex 2 EHV charges'!$D:$O,11,FALSE)),"")</f>
        <v/>
      </c>
      <c r="H301" s="72" t="str">
        <f>IFERROR(IF(VLOOKUP($A301,'Annex 2 EHV charges'!$D:$O,12,FALSE)=0,"",VLOOKUP($A301,'Annex 2 EHV charges'!$D:$O,12,FALSE)),"")</f>
        <v/>
      </c>
    </row>
    <row r="302" spans="1:8" x14ac:dyDescent="0.2">
      <c r="A302" s="66" t="str">
        <f t="array" ref="A302">IFERROR(INDEX('Annex 2 EHV charges'!$D$11:$D$11, MATCH(0, IF(ISBLANK('Annex 2 EHV charges'!$D$11:$D$11),1, COUNTIF(A$4:$A301, 'Annex 2 EHV charges'!$D$11:$D$11)), 0)),"")</f>
        <v/>
      </c>
      <c r="B302" s="65" t="str">
        <f>IF($A302="","",VLOOKUP($A302,'Annex 2 EHV charges'!$D:$O,2,0))</f>
        <v/>
      </c>
      <c r="C302" s="66" t="str">
        <f>IF($A302="","",VLOOKUP($A302,'Annex 2 EHV charges'!$D:$O,3,0))</f>
        <v/>
      </c>
      <c r="D302" s="65" t="str">
        <f>IF($A302="","",VLOOKUP($A302,'Annex 2 EHV charges'!$D:$O,4,0))</f>
        <v/>
      </c>
      <c r="E302" s="70" t="str">
        <f>IFERROR(IF(VLOOKUP($A302,'Annex 2 EHV charges'!$D:$O,9,FALSE)=0,"",VLOOKUP($A302,'Annex 2 EHV charges'!$D:$O,9,FALSE)),"")</f>
        <v/>
      </c>
      <c r="F302" s="71" t="str">
        <f>IFERROR(IF(VLOOKUP($A302,'Annex 2 EHV charges'!$D:$O,10,FALSE)=0,"",VLOOKUP($A302,'Annex 2 EHV charges'!$D:$O,10,FALSE)),"")</f>
        <v/>
      </c>
      <c r="G302" s="72" t="str">
        <f>IFERROR(IF(VLOOKUP($A302,'Annex 2 EHV charges'!$D:$O,11,FALSE)=0,"",VLOOKUP($A302,'Annex 2 EHV charges'!$D:$O,11,FALSE)),"")</f>
        <v/>
      </c>
      <c r="H302" s="72" t="str">
        <f>IFERROR(IF(VLOOKUP($A302,'Annex 2 EHV charges'!$D:$O,12,FALSE)=0,"",VLOOKUP($A302,'Annex 2 EHV charges'!$D:$O,12,FALSE)),"")</f>
        <v/>
      </c>
    </row>
    <row r="303" spans="1:8" x14ac:dyDescent="0.2">
      <c r="A303" s="66" t="str">
        <f t="array" ref="A303">IFERROR(INDEX('Annex 2 EHV charges'!$D$11:$D$11, MATCH(0, IF(ISBLANK('Annex 2 EHV charges'!$D$11:$D$11),1, COUNTIF(A$4:$A302, 'Annex 2 EHV charges'!$D$11:$D$11)), 0)),"")</f>
        <v/>
      </c>
      <c r="B303" s="65" t="str">
        <f>IF($A303="","",VLOOKUP($A303,'Annex 2 EHV charges'!$D:$O,2,0))</f>
        <v/>
      </c>
      <c r="C303" s="66" t="str">
        <f>IF($A303="","",VLOOKUP($A303,'Annex 2 EHV charges'!$D:$O,3,0))</f>
        <v/>
      </c>
      <c r="D303" s="65" t="str">
        <f>IF($A303="","",VLOOKUP($A303,'Annex 2 EHV charges'!$D:$O,4,0))</f>
        <v/>
      </c>
      <c r="E303" s="70" t="str">
        <f>IFERROR(IF(VLOOKUP($A303,'Annex 2 EHV charges'!$D:$O,9,FALSE)=0,"",VLOOKUP($A303,'Annex 2 EHV charges'!$D:$O,9,FALSE)),"")</f>
        <v/>
      </c>
      <c r="F303" s="71" t="str">
        <f>IFERROR(IF(VLOOKUP($A303,'Annex 2 EHV charges'!$D:$O,10,FALSE)=0,"",VLOOKUP($A303,'Annex 2 EHV charges'!$D:$O,10,FALSE)),"")</f>
        <v/>
      </c>
      <c r="G303" s="72" t="str">
        <f>IFERROR(IF(VLOOKUP($A303,'Annex 2 EHV charges'!$D:$O,11,FALSE)=0,"",VLOOKUP($A303,'Annex 2 EHV charges'!$D:$O,11,FALSE)),"")</f>
        <v/>
      </c>
      <c r="H303" s="72" t="str">
        <f>IFERROR(IF(VLOOKUP($A303,'Annex 2 EHV charges'!$D:$O,12,FALSE)=0,"",VLOOKUP($A303,'Annex 2 EHV charges'!$D:$O,12,FALSE)),"")</f>
        <v/>
      </c>
    </row>
    <row r="304" spans="1:8" x14ac:dyDescent="0.2">
      <c r="A304" s="66" t="str">
        <f t="array" ref="A304">IFERROR(INDEX('Annex 2 EHV charges'!$D$11:$D$11, MATCH(0, IF(ISBLANK('Annex 2 EHV charges'!$D$11:$D$11),1, COUNTIF(A$4:$A303, 'Annex 2 EHV charges'!$D$11:$D$11)), 0)),"")</f>
        <v/>
      </c>
      <c r="B304" s="65" t="str">
        <f>IF($A304="","",VLOOKUP($A304,'Annex 2 EHV charges'!$D:$O,2,0))</f>
        <v/>
      </c>
      <c r="C304" s="66" t="str">
        <f>IF($A304="","",VLOOKUP($A304,'Annex 2 EHV charges'!$D:$O,3,0))</f>
        <v/>
      </c>
      <c r="D304" s="65" t="str">
        <f>IF($A304="","",VLOOKUP($A304,'Annex 2 EHV charges'!$D:$O,4,0))</f>
        <v/>
      </c>
      <c r="E304" s="70" t="str">
        <f>IFERROR(IF(VLOOKUP($A304,'Annex 2 EHV charges'!$D:$O,9,FALSE)=0,"",VLOOKUP($A304,'Annex 2 EHV charges'!$D:$O,9,FALSE)),"")</f>
        <v/>
      </c>
      <c r="F304" s="71" t="str">
        <f>IFERROR(IF(VLOOKUP($A304,'Annex 2 EHV charges'!$D:$O,10,FALSE)=0,"",VLOOKUP($A304,'Annex 2 EHV charges'!$D:$O,10,FALSE)),"")</f>
        <v/>
      </c>
      <c r="G304" s="72" t="str">
        <f>IFERROR(IF(VLOOKUP($A304,'Annex 2 EHV charges'!$D:$O,11,FALSE)=0,"",VLOOKUP($A304,'Annex 2 EHV charges'!$D:$O,11,FALSE)),"")</f>
        <v/>
      </c>
      <c r="H304" s="72" t="str">
        <f>IFERROR(IF(VLOOKUP($A304,'Annex 2 EHV charges'!$D:$O,12,FALSE)=0,"",VLOOKUP($A304,'Annex 2 EHV charges'!$D:$O,12,FALSE)),"")</f>
        <v/>
      </c>
    </row>
    <row r="305" spans="1:8" x14ac:dyDescent="0.2">
      <c r="A305" s="66" t="str">
        <f t="array" ref="A305">IFERROR(INDEX('Annex 2 EHV charges'!$D$11:$D$11, MATCH(0, IF(ISBLANK('Annex 2 EHV charges'!$D$11:$D$11),1, COUNTIF(A$4:$A304, 'Annex 2 EHV charges'!$D$11:$D$11)), 0)),"")</f>
        <v/>
      </c>
      <c r="B305" s="65" t="str">
        <f>IF($A305="","",VLOOKUP($A305,'Annex 2 EHV charges'!$D:$O,2,0))</f>
        <v/>
      </c>
      <c r="C305" s="66" t="str">
        <f>IF($A305="","",VLOOKUP($A305,'Annex 2 EHV charges'!$D:$O,3,0))</f>
        <v/>
      </c>
      <c r="D305" s="65" t="str">
        <f>IF($A305="","",VLOOKUP($A305,'Annex 2 EHV charges'!$D:$O,4,0))</f>
        <v/>
      </c>
      <c r="E305" s="70" t="str">
        <f>IFERROR(IF(VLOOKUP($A305,'Annex 2 EHV charges'!$D:$O,9,FALSE)=0,"",VLOOKUP($A305,'Annex 2 EHV charges'!$D:$O,9,FALSE)),"")</f>
        <v/>
      </c>
      <c r="F305" s="71" t="str">
        <f>IFERROR(IF(VLOOKUP($A305,'Annex 2 EHV charges'!$D:$O,10,FALSE)=0,"",VLOOKUP($A305,'Annex 2 EHV charges'!$D:$O,10,FALSE)),"")</f>
        <v/>
      </c>
      <c r="G305" s="72" t="str">
        <f>IFERROR(IF(VLOOKUP($A305,'Annex 2 EHV charges'!$D:$O,11,FALSE)=0,"",VLOOKUP($A305,'Annex 2 EHV charges'!$D:$O,11,FALSE)),"")</f>
        <v/>
      </c>
      <c r="H305" s="72" t="str">
        <f>IFERROR(IF(VLOOKUP($A305,'Annex 2 EHV charges'!$D:$O,12,FALSE)=0,"",VLOOKUP($A305,'Annex 2 EHV charges'!$D:$O,12,FALSE)),"")</f>
        <v/>
      </c>
    </row>
    <row r="306" spans="1:8" x14ac:dyDescent="0.2">
      <c r="A306" s="66" t="str">
        <f t="array" ref="A306">IFERROR(INDEX('Annex 2 EHV charges'!$D$11:$D$11, MATCH(0, IF(ISBLANK('Annex 2 EHV charges'!$D$11:$D$11),1, COUNTIF(A$4:$A305, 'Annex 2 EHV charges'!$D$11:$D$11)), 0)),"")</f>
        <v/>
      </c>
      <c r="B306" s="65" t="str">
        <f>IF($A306="","",VLOOKUP($A306,'Annex 2 EHV charges'!$D:$O,2,0))</f>
        <v/>
      </c>
      <c r="C306" s="66" t="str">
        <f>IF($A306="","",VLOOKUP($A306,'Annex 2 EHV charges'!$D:$O,3,0))</f>
        <v/>
      </c>
      <c r="D306" s="65" t="str">
        <f>IF($A306="","",VLOOKUP($A306,'Annex 2 EHV charges'!$D:$O,4,0))</f>
        <v/>
      </c>
      <c r="E306" s="70" t="str">
        <f>IFERROR(IF(VLOOKUP($A306,'Annex 2 EHV charges'!$D:$O,9,FALSE)=0,"",VLOOKUP($A306,'Annex 2 EHV charges'!$D:$O,9,FALSE)),"")</f>
        <v/>
      </c>
      <c r="F306" s="71" t="str">
        <f>IFERROR(IF(VLOOKUP($A306,'Annex 2 EHV charges'!$D:$O,10,FALSE)=0,"",VLOOKUP($A306,'Annex 2 EHV charges'!$D:$O,10,FALSE)),"")</f>
        <v/>
      </c>
      <c r="G306" s="72" t="str">
        <f>IFERROR(IF(VLOOKUP($A306,'Annex 2 EHV charges'!$D:$O,11,FALSE)=0,"",VLOOKUP($A306,'Annex 2 EHV charges'!$D:$O,11,FALSE)),"")</f>
        <v/>
      </c>
      <c r="H306" s="72" t="str">
        <f>IFERROR(IF(VLOOKUP($A306,'Annex 2 EHV charges'!$D:$O,12,FALSE)=0,"",VLOOKUP($A306,'Annex 2 EHV charges'!$D:$O,12,FALSE)),"")</f>
        <v/>
      </c>
    </row>
    <row r="307" spans="1:8" x14ac:dyDescent="0.2">
      <c r="A307" s="66" t="str">
        <f t="array" ref="A307">IFERROR(INDEX('Annex 2 EHV charges'!$D$11:$D$11, MATCH(0, IF(ISBLANK('Annex 2 EHV charges'!$D$11:$D$11),1, COUNTIF(A$4:$A306, 'Annex 2 EHV charges'!$D$11:$D$11)), 0)),"")</f>
        <v/>
      </c>
      <c r="B307" s="65" t="str">
        <f>IF($A307="","",VLOOKUP($A307,'Annex 2 EHV charges'!$D:$O,2,0))</f>
        <v/>
      </c>
      <c r="C307" s="66" t="str">
        <f>IF($A307="","",VLOOKUP($A307,'Annex 2 EHV charges'!$D:$O,3,0))</f>
        <v/>
      </c>
      <c r="D307" s="65" t="str">
        <f>IF($A307="","",VLOOKUP($A307,'Annex 2 EHV charges'!$D:$O,4,0))</f>
        <v/>
      </c>
      <c r="E307" s="70" t="str">
        <f>IFERROR(IF(VLOOKUP($A307,'Annex 2 EHV charges'!$D:$O,9,FALSE)=0,"",VLOOKUP($A307,'Annex 2 EHV charges'!$D:$O,9,FALSE)),"")</f>
        <v/>
      </c>
      <c r="F307" s="71" t="str">
        <f>IFERROR(IF(VLOOKUP($A307,'Annex 2 EHV charges'!$D:$O,10,FALSE)=0,"",VLOOKUP($A307,'Annex 2 EHV charges'!$D:$O,10,FALSE)),"")</f>
        <v/>
      </c>
      <c r="G307" s="72" t="str">
        <f>IFERROR(IF(VLOOKUP($A307,'Annex 2 EHV charges'!$D:$O,11,FALSE)=0,"",VLOOKUP($A307,'Annex 2 EHV charges'!$D:$O,11,FALSE)),"")</f>
        <v/>
      </c>
      <c r="H307" s="72" t="str">
        <f>IFERROR(IF(VLOOKUP($A307,'Annex 2 EHV charges'!$D:$O,12,FALSE)=0,"",VLOOKUP($A307,'Annex 2 EHV charges'!$D:$O,12,FALSE)),"")</f>
        <v/>
      </c>
    </row>
  </sheetData>
  <mergeCells count="3">
    <mergeCell ref="A2:H2"/>
    <mergeCell ref="A1:H1"/>
    <mergeCell ref="A5:D5"/>
  </mergeCells>
  <pageMargins left="0.39370078740157483" right="0.35433070866141736" top="0.86614173228346458" bottom="0.74803149606299213" header="0.27559055118110237" footer="0.31496062992125984"/>
  <pageSetup paperSize="9" scale="93" fitToHeight="0" orientation="landscape" r:id="rId1"/>
  <headerFooter scaleWithDoc="0">
    <oddHeader>&amp;L&amp;"Arial,Bold"Annex 2b&amp;"Arial,Regular" - Schedule of Export Charges for use of the Distribution System by Designated EHV Properties (including LDNOs with Designated EHV Properties/end-users).</oddHeader>
    <oddFooter xml:space="preserve">&amp;L&amp;8Note: The list of MPANs / MSIDs provided may be incomplete; the DNO reserves the right to apply the listed charges to any other MPANs / MSIDs associated with the site.
</oddFooter>
    <firstFooter>&amp;L&amp;8Note: The list of MPANs / MSIDs provided may be incomplete; the DNO reserves the right to apply the listed charges to any other MPANs / MSIDs associated with the site.&amp;R&amp;P of &amp;N</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L21"/>
  <sheetViews>
    <sheetView zoomScale="80" zoomScaleNormal="80" zoomScaleSheetLayoutView="90" workbookViewId="0">
      <selection activeCell="A5" sqref="A5"/>
    </sheetView>
  </sheetViews>
  <sheetFormatPr defaultRowHeight="12.75" x14ac:dyDescent="0.2"/>
  <cols>
    <col min="1" max="1" width="27.42578125" customWidth="1"/>
    <col min="2" max="2" width="11" customWidth="1"/>
    <col min="4" max="10" width="16.5703125" customWidth="1"/>
  </cols>
  <sheetData>
    <row r="1" spans="1:12" s="2" customFormat="1" ht="27.75" customHeight="1" x14ac:dyDescent="0.2">
      <c r="A1" s="16" t="s">
        <v>21</v>
      </c>
      <c r="B1" s="3"/>
      <c r="D1" s="3"/>
      <c r="E1" s="3"/>
      <c r="F1" s="3"/>
      <c r="G1" s="10"/>
      <c r="H1" s="4"/>
      <c r="I1" s="4"/>
    </row>
    <row r="2" spans="1:12" s="2" customFormat="1" ht="27" customHeight="1" x14ac:dyDescent="0.2">
      <c r="A2" s="208" t="str">
        <f>Overview!B4&amp; " - Effective from "&amp;TEXT(Overview!D4,"D MMMM YYYY")&amp;" - "&amp;Overview!E4&amp;" LV and HV tariffs"</f>
        <v>Harlaxton Energy Networks Limited - GSP_L - Effective from 1st April 2021 - Final LV and HV tariffs</v>
      </c>
      <c r="B2" s="208"/>
      <c r="C2" s="208"/>
      <c r="D2" s="208"/>
      <c r="E2" s="208"/>
      <c r="F2" s="208"/>
      <c r="G2" s="208"/>
      <c r="H2" s="208"/>
      <c r="I2" s="208"/>
      <c r="J2" s="208"/>
      <c r="K2" s="4"/>
    </row>
    <row r="3" spans="1:12" s="2" customFormat="1" ht="27" customHeight="1" x14ac:dyDescent="0.2">
      <c r="A3" s="256" t="s">
        <v>275</v>
      </c>
      <c r="B3" s="256"/>
      <c r="C3" s="256"/>
      <c r="D3" s="256"/>
      <c r="E3" s="256"/>
      <c r="F3" s="256"/>
      <c r="G3" s="256"/>
      <c r="H3" s="256"/>
      <c r="I3" s="256"/>
      <c r="J3" s="256"/>
      <c r="K3" s="4"/>
    </row>
    <row r="4" spans="1:12" s="2" customFormat="1" ht="71.25" customHeight="1" x14ac:dyDescent="0.2">
      <c r="A4" s="17"/>
      <c r="B4" s="81" t="s">
        <v>2</v>
      </c>
      <c r="C4" s="82" t="s">
        <v>27</v>
      </c>
      <c r="D4" s="82" t="s">
        <v>412</v>
      </c>
      <c r="E4" s="82" t="s">
        <v>413</v>
      </c>
      <c r="F4" s="82" t="s">
        <v>28</v>
      </c>
      <c r="G4" s="82"/>
      <c r="H4" s="82"/>
      <c r="I4" s="82"/>
      <c r="J4" s="82"/>
      <c r="K4" s="4"/>
    </row>
    <row r="5" spans="1:12" s="2" customFormat="1" ht="32.25" customHeight="1" x14ac:dyDescent="0.2">
      <c r="A5" s="18" t="s">
        <v>1</v>
      </c>
      <c r="B5" s="73"/>
      <c r="C5" s="100"/>
      <c r="D5" s="86"/>
      <c r="E5" s="86"/>
      <c r="F5" s="87"/>
      <c r="G5" s="88"/>
      <c r="H5" s="88"/>
      <c r="I5" s="88"/>
      <c r="J5" s="88"/>
      <c r="K5" s="4"/>
      <c r="L5" s="4"/>
    </row>
    <row r="6" spans="1:12" ht="12.75" customHeight="1" x14ac:dyDescent="0.2">
      <c r="A6" s="259" t="s">
        <v>4</v>
      </c>
      <c r="B6" s="247" t="s">
        <v>532</v>
      </c>
      <c r="C6" s="248"/>
      <c r="D6" s="248"/>
      <c r="E6" s="248"/>
      <c r="F6" s="248"/>
      <c r="G6" s="248"/>
      <c r="H6" s="248"/>
      <c r="I6" s="248"/>
      <c r="J6" s="249"/>
    </row>
    <row r="7" spans="1:12" ht="12.75" customHeight="1" x14ac:dyDescent="0.2">
      <c r="A7" s="259"/>
      <c r="B7" s="250"/>
      <c r="C7" s="251"/>
      <c r="D7" s="251"/>
      <c r="E7" s="251"/>
      <c r="F7" s="251"/>
      <c r="G7" s="251"/>
      <c r="H7" s="251"/>
      <c r="I7" s="251"/>
      <c r="J7" s="252"/>
    </row>
    <row r="8" spans="1:12" ht="12.75" customHeight="1" x14ac:dyDescent="0.2">
      <c r="A8" s="259"/>
      <c r="B8" s="253"/>
      <c r="C8" s="254"/>
      <c r="D8" s="254"/>
      <c r="E8" s="254"/>
      <c r="F8" s="254"/>
      <c r="G8" s="254"/>
      <c r="H8" s="254"/>
      <c r="I8" s="254"/>
      <c r="J8" s="255"/>
    </row>
    <row r="9" spans="1:12" x14ac:dyDescent="0.2">
      <c r="A9" s="32"/>
      <c r="B9" s="32"/>
      <c r="C9" s="32"/>
      <c r="D9" s="32"/>
      <c r="E9" s="32"/>
      <c r="F9" s="32"/>
      <c r="G9" s="32"/>
      <c r="H9" s="32"/>
      <c r="I9" s="32"/>
      <c r="J9" s="32"/>
    </row>
    <row r="10" spans="1:12" x14ac:dyDescent="0.2">
      <c r="A10" s="32"/>
      <c r="B10" s="32"/>
      <c r="C10" s="32"/>
      <c r="D10" s="32"/>
      <c r="E10" s="32"/>
      <c r="F10" s="32"/>
      <c r="G10" s="32"/>
      <c r="H10" s="32"/>
      <c r="I10" s="32"/>
      <c r="J10" s="32"/>
    </row>
    <row r="11" spans="1:12" s="2" customFormat="1" ht="27" customHeight="1" x14ac:dyDescent="0.2">
      <c r="A11" s="256" t="s">
        <v>276</v>
      </c>
      <c r="B11" s="256"/>
      <c r="C11" s="256"/>
      <c r="D11" s="256"/>
      <c r="E11" s="256"/>
      <c r="F11" s="256"/>
      <c r="G11" s="256"/>
      <c r="H11" s="256"/>
      <c r="I11" s="256"/>
      <c r="J11" s="256"/>
      <c r="K11" s="4"/>
    </row>
    <row r="12" spans="1:12" s="2" customFormat="1" ht="58.5" customHeight="1" x14ac:dyDescent="0.2">
      <c r="A12" s="17"/>
      <c r="B12" s="26" t="s">
        <v>2</v>
      </c>
      <c r="C12" s="101" t="s">
        <v>27</v>
      </c>
      <c r="D12" s="101" t="s">
        <v>414</v>
      </c>
      <c r="E12" s="101" t="s">
        <v>415</v>
      </c>
      <c r="F12" s="101" t="s">
        <v>416</v>
      </c>
      <c r="G12" s="101" t="s">
        <v>28</v>
      </c>
      <c r="H12" s="101" t="s">
        <v>29</v>
      </c>
      <c r="I12" s="101" t="s">
        <v>274</v>
      </c>
      <c r="J12" s="101" t="s">
        <v>521</v>
      </c>
      <c r="K12" s="4"/>
    </row>
    <row r="13" spans="1:12" s="2" customFormat="1" ht="32.25" customHeight="1" x14ac:dyDescent="0.2">
      <c r="A13" s="18"/>
      <c r="B13" s="25"/>
      <c r="C13" s="19">
        <v>0</v>
      </c>
      <c r="D13" s="20"/>
      <c r="E13" s="20"/>
      <c r="F13" s="20"/>
      <c r="G13" s="21"/>
      <c r="H13" s="21"/>
      <c r="I13" s="20"/>
      <c r="J13" s="21"/>
      <c r="K13" s="4"/>
    </row>
    <row r="14" spans="1:12" x14ac:dyDescent="0.2">
      <c r="A14" s="259" t="s">
        <v>4</v>
      </c>
      <c r="B14" s="260" t="s">
        <v>532</v>
      </c>
      <c r="C14" s="260"/>
      <c r="D14" s="260"/>
      <c r="E14" s="260"/>
      <c r="F14" s="260"/>
      <c r="G14" s="260"/>
      <c r="H14" s="261"/>
      <c r="I14" s="261"/>
      <c r="J14" s="261"/>
    </row>
    <row r="15" spans="1:12" x14ac:dyDescent="0.2">
      <c r="A15" s="259"/>
      <c r="B15" s="257"/>
      <c r="C15" s="257"/>
      <c r="D15" s="257"/>
      <c r="E15" s="257"/>
      <c r="F15" s="257"/>
      <c r="G15" s="257"/>
      <c r="H15" s="258"/>
      <c r="I15" s="258"/>
      <c r="J15" s="258"/>
    </row>
    <row r="16" spans="1:12" x14ac:dyDescent="0.2">
      <c r="A16" s="259"/>
      <c r="B16" s="257"/>
      <c r="C16" s="257"/>
      <c r="D16" s="257"/>
      <c r="E16" s="257"/>
      <c r="F16" s="257"/>
      <c r="G16" s="257"/>
      <c r="H16" s="258"/>
      <c r="I16" s="258"/>
      <c r="J16" s="258"/>
    </row>
    <row r="17" spans="1:10" x14ac:dyDescent="0.2">
      <c r="A17" s="262"/>
      <c r="B17" s="257"/>
      <c r="C17" s="257"/>
      <c r="D17" s="257"/>
      <c r="E17" s="257"/>
      <c r="F17" s="257"/>
      <c r="G17" s="257"/>
      <c r="H17" s="258"/>
      <c r="I17" s="258"/>
      <c r="J17" s="258"/>
    </row>
    <row r="18" spans="1:10" x14ac:dyDescent="0.2">
      <c r="A18" s="262"/>
      <c r="B18" s="257"/>
      <c r="C18" s="257"/>
      <c r="D18" s="257"/>
      <c r="E18" s="257"/>
      <c r="F18" s="257"/>
      <c r="G18" s="257"/>
      <c r="H18" s="258"/>
      <c r="I18" s="258"/>
      <c r="J18" s="258"/>
    </row>
    <row r="19" spans="1:10" x14ac:dyDescent="0.2">
      <c r="A19" s="262"/>
      <c r="B19" s="257"/>
      <c r="C19" s="257"/>
      <c r="D19" s="257"/>
      <c r="E19" s="257"/>
      <c r="F19" s="257"/>
      <c r="G19" s="257"/>
      <c r="H19" s="258"/>
      <c r="I19" s="258"/>
      <c r="J19" s="258"/>
    </row>
    <row r="20" spans="1:10" x14ac:dyDescent="0.2">
      <c r="A20" s="262"/>
      <c r="B20" s="257"/>
      <c r="C20" s="257"/>
      <c r="D20" s="257"/>
      <c r="E20" s="257"/>
      <c r="F20" s="257"/>
      <c r="G20" s="257"/>
      <c r="H20" s="258"/>
      <c r="I20" s="258"/>
      <c r="J20" s="258"/>
    </row>
    <row r="21" spans="1:10" x14ac:dyDescent="0.2">
      <c r="A21" s="262"/>
      <c r="B21" s="257"/>
      <c r="C21" s="257"/>
      <c r="D21" s="257"/>
      <c r="E21" s="257"/>
      <c r="F21" s="257"/>
      <c r="G21" s="257"/>
      <c r="H21" s="258"/>
      <c r="I21" s="258"/>
      <c r="J21" s="258"/>
    </row>
  </sheetData>
  <customSheetViews>
    <customSheetView guid="{5032A364-B81A-48DA-88DA-AB3B86B47EE9}" scale="80" fitToPage="1">
      <selection activeCell="A2" sqref="A2:J2"/>
      <pageMargins left="0.70866141732283472" right="0.70866141732283472" top="1.0236220472440944" bottom="0.74803149606299213" header="0.31496062992125984" footer="0.31496062992125984"/>
      <pageSetup paperSize="9" scale="57" fitToHeight="0" orientation="portrait" r:id="rId1"/>
      <headerFooter scaleWithDoc="0">
        <oddHeader>&amp;L
&amp;"Arial,Bold"Annex 3&amp;"Arial,Regular" - Schedule of Chargesfor use of the Distribution System to Preserved/Additional LLFC Classes</oddHeader>
        <oddFooter>&amp;C&amp;P of &amp;N</oddFooter>
      </headerFooter>
    </customSheetView>
  </customSheetViews>
  <mergeCells count="14">
    <mergeCell ref="B6:J8"/>
    <mergeCell ref="A2:J2"/>
    <mergeCell ref="A3:J3"/>
    <mergeCell ref="B17:J17"/>
    <mergeCell ref="A6:A8"/>
    <mergeCell ref="A11:J11"/>
    <mergeCell ref="B14:J14"/>
    <mergeCell ref="B15:J15"/>
    <mergeCell ref="B16:J16"/>
    <mergeCell ref="A14:A21"/>
    <mergeCell ref="B19:J19"/>
    <mergeCell ref="B20:J20"/>
    <mergeCell ref="B21:J21"/>
    <mergeCell ref="B18:J18"/>
  </mergeCells>
  <phoneticPr fontId="18" type="noConversion"/>
  <hyperlinks>
    <hyperlink ref="A1" location="Overview!A1" display="Back to Overview" xr:uid="{00000000-0004-0000-0500-000000000000}"/>
  </hyperlinks>
  <pageMargins left="0.39370078740157483" right="0.35433070866141736" top="0.86614173228346458" bottom="0.74803149606299213" header="0.27559055118110237" footer="0.31496062992125984"/>
  <pageSetup paperSize="9" scale="87" fitToHeight="0" orientation="landscape" r:id="rId2"/>
  <headerFooter scaleWithDoc="0">
    <oddHeader>&amp;L&amp;"Arial,Bold"Annex 3&amp;"Arial,Regular" - Schedule of Chargesfor use of the Distribution System to Preserved/Additional LLFC Classes</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pageSetUpPr fitToPage="1"/>
  </sheetPr>
  <dimension ref="A1:P214"/>
  <sheetViews>
    <sheetView zoomScale="85" zoomScaleNormal="85" zoomScaleSheetLayoutView="85" workbookViewId="0">
      <selection activeCell="C13" sqref="C13:C14"/>
    </sheetView>
  </sheetViews>
  <sheetFormatPr defaultRowHeight="27.75" customHeight="1" x14ac:dyDescent="0.2"/>
  <cols>
    <col min="1" max="1" width="50.5703125" style="2" customWidth="1"/>
    <col min="2" max="2" width="17.85546875" style="3" customWidth="1"/>
    <col min="3" max="4" width="17.85546875" style="2" customWidth="1"/>
    <col min="5" max="7" width="17.85546875" style="3" customWidth="1"/>
    <col min="8" max="9" width="17.85546875" style="9" customWidth="1"/>
    <col min="10" max="10" width="17.85546875" style="4" customWidth="1"/>
    <col min="11" max="12" width="15.5703125" style="4" customWidth="1"/>
    <col min="13" max="18" width="15.5703125" style="2" customWidth="1"/>
    <col min="19" max="16384" width="9.140625" style="2"/>
  </cols>
  <sheetData>
    <row r="1" spans="1:14" ht="27.75" customHeight="1" x14ac:dyDescent="0.2">
      <c r="A1" s="79" t="s">
        <v>21</v>
      </c>
      <c r="C1" s="3"/>
      <c r="D1" s="3"/>
      <c r="H1" s="3"/>
      <c r="I1" s="4"/>
      <c r="J1" s="2"/>
      <c r="K1" s="2"/>
      <c r="L1" s="2"/>
    </row>
    <row r="2" spans="1:14" ht="31.5" customHeight="1" x14ac:dyDescent="0.2">
      <c r="A2" s="208" t="str">
        <f>Overview!B4&amp; " - Effective from "&amp;TEXT(Overview!D4,"D MMMM YYYY")&amp;" - "&amp;Overview!E4&amp;" LDNO Charges"</f>
        <v>Harlaxton Energy Networks Limited - GSP_L - Effective from 1st April 2021 - Final LDNO Charges</v>
      </c>
      <c r="B2" s="208"/>
      <c r="C2" s="208"/>
      <c r="D2" s="208"/>
      <c r="E2" s="208"/>
      <c r="F2" s="208"/>
      <c r="G2" s="208"/>
      <c r="H2" s="208"/>
      <c r="I2" s="208"/>
      <c r="J2" s="208"/>
    </row>
    <row r="3" spans="1:14" ht="8.25" customHeight="1" x14ac:dyDescent="0.2">
      <c r="A3" s="45"/>
      <c r="B3" s="45"/>
      <c r="C3" s="45"/>
      <c r="D3" s="45"/>
      <c r="E3" s="45"/>
      <c r="F3" s="45"/>
      <c r="G3" s="45"/>
      <c r="H3" s="45"/>
      <c r="I3" s="45"/>
      <c r="J3" s="45"/>
    </row>
    <row r="4" spans="1:14" ht="18" x14ac:dyDescent="0.2">
      <c r="A4" s="208" t="s">
        <v>317</v>
      </c>
      <c r="B4" s="208"/>
      <c r="C4" s="208"/>
      <c r="D4" s="208"/>
      <c r="E4" s="113"/>
      <c r="F4" s="208" t="s">
        <v>316</v>
      </c>
      <c r="G4" s="208"/>
      <c r="H4" s="208"/>
      <c r="I4" s="208"/>
      <c r="J4" s="208"/>
      <c r="M4" s="4"/>
    </row>
    <row r="5" spans="1:14" ht="30" x14ac:dyDescent="0.2">
      <c r="A5" s="106" t="s">
        <v>14</v>
      </c>
      <c r="B5" s="115" t="s">
        <v>310</v>
      </c>
      <c r="C5" s="121" t="s">
        <v>311</v>
      </c>
      <c r="D5" s="107" t="s">
        <v>312</v>
      </c>
      <c r="E5" s="45"/>
      <c r="F5" s="263"/>
      <c r="G5" s="264"/>
      <c r="H5" s="108" t="s">
        <v>314</v>
      </c>
      <c r="I5" s="109" t="s">
        <v>315</v>
      </c>
      <c r="J5" s="107" t="s">
        <v>312</v>
      </c>
      <c r="K5" s="45"/>
      <c r="L5" s="45"/>
      <c r="M5" s="4"/>
      <c r="N5" s="4"/>
    </row>
    <row r="6" spans="1:14" ht="51" customHeight="1" x14ac:dyDescent="0.2">
      <c r="A6" s="51" t="s">
        <v>336</v>
      </c>
      <c r="B6" s="137" t="s">
        <v>512</v>
      </c>
      <c r="C6" s="141" t="s">
        <v>508</v>
      </c>
      <c r="D6" s="138" t="s">
        <v>509</v>
      </c>
      <c r="E6" s="45"/>
      <c r="F6" s="224" t="s">
        <v>504</v>
      </c>
      <c r="G6" s="224"/>
      <c r="H6" s="137" t="s">
        <v>512</v>
      </c>
      <c r="I6" s="140" t="s">
        <v>508</v>
      </c>
      <c r="J6" s="140" t="s">
        <v>509</v>
      </c>
      <c r="K6" s="45"/>
      <c r="L6" s="45"/>
      <c r="M6" s="4"/>
      <c r="N6" s="4"/>
    </row>
    <row r="7" spans="1:14" ht="51" customHeight="1" x14ac:dyDescent="0.2">
      <c r="A7" s="51" t="s">
        <v>337</v>
      </c>
      <c r="B7" s="139"/>
      <c r="C7" s="141" t="s">
        <v>510</v>
      </c>
      <c r="D7" s="140" t="s">
        <v>511</v>
      </c>
      <c r="E7" s="45"/>
      <c r="F7" s="224" t="s">
        <v>505</v>
      </c>
      <c r="G7" s="224"/>
      <c r="H7" s="139"/>
      <c r="I7" s="140" t="s">
        <v>513</v>
      </c>
      <c r="J7" s="140" t="s">
        <v>509</v>
      </c>
      <c r="K7" s="45"/>
      <c r="L7" s="45"/>
      <c r="M7" s="4"/>
      <c r="N7" s="4"/>
    </row>
    <row r="8" spans="1:14" ht="51" customHeight="1" x14ac:dyDescent="0.2">
      <c r="A8" s="116" t="s">
        <v>15</v>
      </c>
      <c r="B8" s="217" t="s">
        <v>16</v>
      </c>
      <c r="C8" s="217"/>
      <c r="D8" s="217"/>
      <c r="E8" s="45"/>
      <c r="F8" s="224" t="s">
        <v>337</v>
      </c>
      <c r="G8" s="224"/>
      <c r="H8" s="139"/>
      <c r="I8" s="140" t="s">
        <v>510</v>
      </c>
      <c r="J8" s="140" t="s">
        <v>511</v>
      </c>
      <c r="K8" s="45"/>
      <c r="L8" s="45"/>
      <c r="M8" s="4"/>
      <c r="N8" s="4"/>
    </row>
    <row r="9" spans="1:14" s="44" customFormat="1" ht="18" x14ac:dyDescent="0.2">
      <c r="A9" s="117"/>
      <c r="B9" s="53"/>
      <c r="C9" s="118"/>
      <c r="D9" s="53"/>
      <c r="E9" s="110"/>
      <c r="F9" s="213" t="s">
        <v>15</v>
      </c>
      <c r="G9" s="213"/>
      <c r="H9" s="231" t="s">
        <v>16</v>
      </c>
      <c r="I9" s="232"/>
      <c r="J9" s="233"/>
      <c r="K9" s="45"/>
      <c r="L9" s="45"/>
      <c r="M9" s="32"/>
      <c r="N9" s="32"/>
    </row>
    <row r="10" spans="1:14" s="44" customFormat="1" ht="18" x14ac:dyDescent="0.2">
      <c r="A10" s="52"/>
      <c r="B10" s="223"/>
      <c r="C10" s="223"/>
      <c r="D10" s="223"/>
      <c r="E10" s="119"/>
      <c r="F10" s="268"/>
      <c r="G10" s="269"/>
      <c r="H10" s="120"/>
      <c r="I10" s="53"/>
      <c r="J10" s="53"/>
      <c r="K10" s="45"/>
      <c r="L10" s="45"/>
      <c r="M10" s="32"/>
      <c r="N10" s="32"/>
    </row>
    <row r="11" spans="1:14" s="44" customFormat="1" ht="18" x14ac:dyDescent="0.2">
      <c r="A11" s="45"/>
      <c r="B11" s="45"/>
      <c r="C11" s="45"/>
      <c r="D11" s="45"/>
      <c r="E11" s="45"/>
      <c r="F11" s="265"/>
      <c r="G11" s="266"/>
      <c r="H11" s="267"/>
      <c r="I11" s="220"/>
      <c r="J11" s="220"/>
      <c r="K11" s="32"/>
      <c r="L11" s="32"/>
      <c r="M11" s="32"/>
    </row>
    <row r="12" spans="1:14" s="44" customFormat="1" ht="18" x14ac:dyDescent="0.2">
      <c r="A12" s="45"/>
      <c r="B12" s="45"/>
      <c r="C12" s="45"/>
      <c r="D12" s="45"/>
      <c r="E12" s="45"/>
      <c r="F12" s="111"/>
      <c r="G12" s="111"/>
      <c r="H12" s="112"/>
      <c r="I12" s="112"/>
      <c r="J12" s="112"/>
      <c r="K12" s="32"/>
      <c r="L12" s="32"/>
      <c r="M12" s="32"/>
    </row>
    <row r="13" spans="1:14" ht="38.25" x14ac:dyDescent="0.2">
      <c r="A13" s="184" t="s">
        <v>520</v>
      </c>
      <c r="B13" s="184" t="s">
        <v>35</v>
      </c>
      <c r="C13" s="184" t="s">
        <v>27</v>
      </c>
      <c r="D13" s="188" t="s">
        <v>551</v>
      </c>
      <c r="E13" s="188" t="s">
        <v>552</v>
      </c>
      <c r="F13" s="188" t="s">
        <v>553</v>
      </c>
      <c r="G13" s="181" t="s">
        <v>28</v>
      </c>
      <c r="H13" s="181" t="s">
        <v>29</v>
      </c>
      <c r="I13" s="181" t="s">
        <v>538</v>
      </c>
      <c r="J13" s="181" t="s">
        <v>274</v>
      </c>
      <c r="K13" s="2"/>
      <c r="L13" s="2"/>
    </row>
    <row r="14" spans="1:14" ht="27" customHeight="1" x14ac:dyDescent="0.2">
      <c r="A14" s="197" t="s">
        <v>580</v>
      </c>
      <c r="B14" s="183" t="s">
        <v>539</v>
      </c>
      <c r="C14" s="183" t="s">
        <v>581</v>
      </c>
      <c r="D14" s="192">
        <v>9.7219999999999995</v>
      </c>
      <c r="E14" s="193">
        <v>1.2889999999999999</v>
      </c>
      <c r="F14" s="194">
        <v>0.89300000000000002</v>
      </c>
      <c r="G14" s="187">
        <v>3.5</v>
      </c>
      <c r="H14" s="189"/>
      <c r="I14" s="190"/>
      <c r="J14" s="186"/>
      <c r="K14" s="2"/>
      <c r="L14"/>
      <c r="M14"/>
      <c r="N14"/>
    </row>
    <row r="15" spans="1:14" ht="27" customHeight="1" x14ac:dyDescent="0.2">
      <c r="A15" s="197" t="s">
        <v>582</v>
      </c>
      <c r="B15" s="183" t="s">
        <v>539</v>
      </c>
      <c r="C15" s="183">
        <v>2</v>
      </c>
      <c r="D15" s="192">
        <v>9.7219999999999995</v>
      </c>
      <c r="E15" s="193">
        <v>1.2889999999999999</v>
      </c>
      <c r="F15" s="194">
        <v>0.89300000000000002</v>
      </c>
      <c r="G15" s="189"/>
      <c r="H15" s="189"/>
      <c r="I15" s="190"/>
      <c r="J15" s="186"/>
      <c r="K15" s="2"/>
      <c r="L15" s="2"/>
    </row>
    <row r="16" spans="1:14" ht="27" customHeight="1" x14ac:dyDescent="0.2">
      <c r="A16" s="197" t="s">
        <v>583</v>
      </c>
      <c r="B16" s="183" t="s">
        <v>539</v>
      </c>
      <c r="C16" s="183" t="s">
        <v>584</v>
      </c>
      <c r="D16" s="192">
        <v>8.6980000000000004</v>
      </c>
      <c r="E16" s="193">
        <v>1.238</v>
      </c>
      <c r="F16" s="194">
        <v>0.88700000000000001</v>
      </c>
      <c r="G16" s="187">
        <v>6.19</v>
      </c>
      <c r="H16" s="189"/>
      <c r="I16" s="190"/>
      <c r="J16" s="186"/>
      <c r="K16" s="2"/>
      <c r="L16" s="2"/>
    </row>
    <row r="17" spans="1:12" ht="27" customHeight="1" x14ac:dyDescent="0.2">
      <c r="A17" s="197" t="s">
        <v>585</v>
      </c>
      <c r="B17" s="183" t="s">
        <v>539</v>
      </c>
      <c r="C17" s="183">
        <v>4</v>
      </c>
      <c r="D17" s="192">
        <v>8.6980000000000004</v>
      </c>
      <c r="E17" s="193">
        <v>1.238</v>
      </c>
      <c r="F17" s="194">
        <v>0.88700000000000001</v>
      </c>
      <c r="G17" s="189"/>
      <c r="H17" s="189"/>
      <c r="I17" s="190"/>
      <c r="J17" s="186"/>
      <c r="K17" s="2"/>
      <c r="L17" s="2"/>
    </row>
    <row r="18" spans="1:12" ht="27" customHeight="1" x14ac:dyDescent="0.2">
      <c r="A18" s="197" t="s">
        <v>586</v>
      </c>
      <c r="B18" s="183" t="s">
        <v>539</v>
      </c>
      <c r="C18" s="183">
        <v>0</v>
      </c>
      <c r="D18" s="192">
        <v>5.8869999999999996</v>
      </c>
      <c r="E18" s="193">
        <v>1.071</v>
      </c>
      <c r="F18" s="194">
        <v>0.86599999999999999</v>
      </c>
      <c r="G18" s="187">
        <v>8.42</v>
      </c>
      <c r="H18" s="187">
        <v>2.4</v>
      </c>
      <c r="I18" s="191">
        <v>5.15</v>
      </c>
      <c r="J18" s="185">
        <v>7.2999999999999995E-2</v>
      </c>
      <c r="K18" s="2"/>
      <c r="L18" s="2"/>
    </row>
    <row r="19" spans="1:12" ht="27" customHeight="1" x14ac:dyDescent="0.2">
      <c r="A19" s="197" t="s">
        <v>587</v>
      </c>
      <c r="B19" s="183" t="s">
        <v>539</v>
      </c>
      <c r="C19" s="183" t="s">
        <v>568</v>
      </c>
      <c r="D19" s="195">
        <v>19.66</v>
      </c>
      <c r="E19" s="196">
        <v>2.0510000000000002</v>
      </c>
      <c r="F19" s="194">
        <v>1.4650000000000001</v>
      </c>
      <c r="G19" s="189"/>
      <c r="H19" s="189"/>
      <c r="I19" s="190"/>
      <c r="J19" s="186"/>
      <c r="K19" s="2"/>
      <c r="L19" s="2"/>
    </row>
    <row r="20" spans="1:12" ht="27" customHeight="1" x14ac:dyDescent="0.2">
      <c r="A20" s="197" t="s">
        <v>588</v>
      </c>
      <c r="B20" s="183" t="s">
        <v>539</v>
      </c>
      <c r="C20" s="183">
        <v>0</v>
      </c>
      <c r="D20" s="192">
        <v>-8.4269999999999996</v>
      </c>
      <c r="E20" s="193">
        <v>-0.42699999999999999</v>
      </c>
      <c r="F20" s="194">
        <v>-5.0999999999999997E-2</v>
      </c>
      <c r="G20" s="187">
        <v>0</v>
      </c>
      <c r="H20" s="189"/>
      <c r="I20" s="190"/>
      <c r="J20" s="186"/>
      <c r="K20" s="2"/>
      <c r="L20" s="2"/>
    </row>
    <row r="21" spans="1:12" ht="27" customHeight="1" x14ac:dyDescent="0.2">
      <c r="A21" s="197" t="s">
        <v>589</v>
      </c>
      <c r="B21" s="183" t="s">
        <v>539</v>
      </c>
      <c r="C21" s="183">
        <v>0</v>
      </c>
      <c r="D21" s="192">
        <v>-8.4269999999999996</v>
      </c>
      <c r="E21" s="193">
        <v>-0.42699999999999999</v>
      </c>
      <c r="F21" s="194">
        <v>-5.0999999999999997E-2</v>
      </c>
      <c r="G21" s="187">
        <v>0</v>
      </c>
      <c r="H21" s="189"/>
      <c r="I21" s="190"/>
      <c r="J21" s="185">
        <v>0.13</v>
      </c>
      <c r="K21" s="2"/>
      <c r="L21" s="2"/>
    </row>
    <row r="22" spans="1:12" ht="27" customHeight="1" x14ac:dyDescent="0.2">
      <c r="A22" s="182" t="s">
        <v>590</v>
      </c>
      <c r="B22" s="183" t="s">
        <v>539</v>
      </c>
      <c r="C22" s="183" t="s">
        <v>581</v>
      </c>
      <c r="D22" s="192">
        <v>6.5759999999999996</v>
      </c>
      <c r="E22" s="193">
        <v>0.872</v>
      </c>
      <c r="F22" s="194">
        <v>0.60399999999999998</v>
      </c>
      <c r="G22" s="187">
        <v>2.4500000000000002</v>
      </c>
      <c r="H22" s="189"/>
      <c r="I22" s="190"/>
      <c r="J22" s="186"/>
      <c r="K22" s="2"/>
      <c r="L22" s="2"/>
    </row>
    <row r="23" spans="1:12" ht="27" customHeight="1" x14ac:dyDescent="0.2">
      <c r="A23" s="182" t="s">
        <v>591</v>
      </c>
      <c r="B23" s="183" t="s">
        <v>539</v>
      </c>
      <c r="C23" s="183">
        <v>2</v>
      </c>
      <c r="D23" s="192">
        <v>6.5759999999999996</v>
      </c>
      <c r="E23" s="193">
        <v>0.872</v>
      </c>
      <c r="F23" s="194">
        <v>0.60399999999999998</v>
      </c>
      <c r="G23" s="189"/>
      <c r="H23" s="189"/>
      <c r="I23" s="190"/>
      <c r="J23" s="186"/>
      <c r="K23" s="2"/>
      <c r="L23" s="2"/>
    </row>
    <row r="24" spans="1:12" ht="27" customHeight="1" x14ac:dyDescent="0.2">
      <c r="A24" s="182" t="s">
        <v>592</v>
      </c>
      <c r="B24" s="183" t="s">
        <v>539</v>
      </c>
      <c r="C24" s="183" t="s">
        <v>584</v>
      </c>
      <c r="D24" s="192">
        <v>5.8840000000000003</v>
      </c>
      <c r="E24" s="193">
        <v>0.83699999999999997</v>
      </c>
      <c r="F24" s="194">
        <v>0.6</v>
      </c>
      <c r="G24" s="187">
        <v>4.2699999999999996</v>
      </c>
      <c r="H24" s="189"/>
      <c r="I24" s="190"/>
      <c r="J24" s="186"/>
      <c r="K24" s="2"/>
      <c r="L24" s="2"/>
    </row>
    <row r="25" spans="1:12" ht="27" customHeight="1" x14ac:dyDescent="0.2">
      <c r="A25" s="182" t="s">
        <v>593</v>
      </c>
      <c r="B25" s="183" t="s">
        <v>539</v>
      </c>
      <c r="C25" s="183">
        <v>4</v>
      </c>
      <c r="D25" s="192">
        <v>5.8840000000000003</v>
      </c>
      <c r="E25" s="193">
        <v>0.83699999999999997</v>
      </c>
      <c r="F25" s="194">
        <v>0.6</v>
      </c>
      <c r="G25" s="189"/>
      <c r="H25" s="189"/>
      <c r="I25" s="190"/>
      <c r="J25" s="186"/>
      <c r="K25" s="2"/>
      <c r="L25" s="2"/>
    </row>
    <row r="26" spans="1:12" ht="27" customHeight="1" x14ac:dyDescent="0.2">
      <c r="A26" s="182" t="s">
        <v>594</v>
      </c>
      <c r="B26" s="183" t="s">
        <v>539</v>
      </c>
      <c r="C26" s="183">
        <v>0</v>
      </c>
      <c r="D26" s="192">
        <v>3.9820000000000002</v>
      </c>
      <c r="E26" s="193">
        <v>0.72399999999999998</v>
      </c>
      <c r="F26" s="194">
        <v>0.58599999999999997</v>
      </c>
      <c r="G26" s="187">
        <v>5.78</v>
      </c>
      <c r="H26" s="187">
        <v>1.62</v>
      </c>
      <c r="I26" s="191">
        <v>3.49</v>
      </c>
      <c r="J26" s="185">
        <v>4.9000000000000002E-2</v>
      </c>
      <c r="K26" s="2"/>
      <c r="L26" s="2"/>
    </row>
    <row r="27" spans="1:12" ht="27" customHeight="1" x14ac:dyDescent="0.2">
      <c r="A27" s="182" t="s">
        <v>595</v>
      </c>
      <c r="B27" s="183" t="s">
        <v>539</v>
      </c>
      <c r="C27" s="183">
        <v>0</v>
      </c>
      <c r="D27" s="192">
        <v>5.3220000000000001</v>
      </c>
      <c r="E27" s="193">
        <v>1.093</v>
      </c>
      <c r="F27" s="194">
        <v>0.95199999999999996</v>
      </c>
      <c r="G27" s="187">
        <v>7.35</v>
      </c>
      <c r="H27" s="187">
        <v>2.4300000000000002</v>
      </c>
      <c r="I27" s="191">
        <v>4.74</v>
      </c>
      <c r="J27" s="185">
        <v>5.5E-2</v>
      </c>
      <c r="K27" s="2"/>
      <c r="L27" s="2"/>
    </row>
    <row r="28" spans="1:12" ht="27" customHeight="1" x14ac:dyDescent="0.2">
      <c r="A28" s="182" t="s">
        <v>596</v>
      </c>
      <c r="B28" s="183" t="s">
        <v>539</v>
      </c>
      <c r="C28" s="183">
        <v>0</v>
      </c>
      <c r="D28" s="192">
        <v>4.9729999999999999</v>
      </c>
      <c r="E28" s="193">
        <v>1.2130000000000001</v>
      </c>
      <c r="F28" s="194">
        <v>1.1180000000000001</v>
      </c>
      <c r="G28" s="187">
        <v>77.94</v>
      </c>
      <c r="H28" s="187">
        <v>2.41</v>
      </c>
      <c r="I28" s="191">
        <v>5.51</v>
      </c>
      <c r="J28" s="185">
        <v>4.3999999999999997E-2</v>
      </c>
      <c r="K28" s="2"/>
      <c r="L28" s="2"/>
    </row>
    <row r="29" spans="1:12" ht="27" customHeight="1" x14ac:dyDescent="0.2">
      <c r="A29" s="182" t="s">
        <v>597</v>
      </c>
      <c r="B29" s="183" t="s">
        <v>539</v>
      </c>
      <c r="C29" s="183" t="s">
        <v>568</v>
      </c>
      <c r="D29" s="195">
        <v>13.298999999999999</v>
      </c>
      <c r="E29" s="196">
        <v>1.387</v>
      </c>
      <c r="F29" s="194">
        <v>0.99099999999999999</v>
      </c>
      <c r="G29" s="189"/>
      <c r="H29" s="189"/>
      <c r="I29" s="190"/>
      <c r="J29" s="186"/>
      <c r="K29" s="2"/>
      <c r="L29" s="2"/>
    </row>
    <row r="30" spans="1:12" ht="27" customHeight="1" x14ac:dyDescent="0.2">
      <c r="A30" s="182" t="s">
        <v>598</v>
      </c>
      <c r="B30" s="183" t="s">
        <v>539</v>
      </c>
      <c r="C30" s="183">
        <v>0</v>
      </c>
      <c r="D30" s="192">
        <v>-8.4269999999999996</v>
      </c>
      <c r="E30" s="193">
        <v>-0.42699999999999999</v>
      </c>
      <c r="F30" s="194">
        <v>-5.0999999999999997E-2</v>
      </c>
      <c r="G30" s="187">
        <v>0</v>
      </c>
      <c r="H30" s="189"/>
      <c r="I30" s="190"/>
      <c r="J30" s="186"/>
      <c r="K30" s="2"/>
      <c r="L30" s="2"/>
    </row>
    <row r="31" spans="1:12" ht="27" customHeight="1" x14ac:dyDescent="0.2">
      <c r="A31" s="182" t="s">
        <v>599</v>
      </c>
      <c r="B31" s="183" t="s">
        <v>539</v>
      </c>
      <c r="C31" s="183">
        <v>0</v>
      </c>
      <c r="D31" s="192">
        <v>-7.6680000000000001</v>
      </c>
      <c r="E31" s="193">
        <v>-0.36499999999999999</v>
      </c>
      <c r="F31" s="194">
        <v>-4.2999999999999997E-2</v>
      </c>
      <c r="G31" s="187">
        <v>0</v>
      </c>
      <c r="H31" s="189"/>
      <c r="I31" s="190"/>
      <c r="J31" s="186"/>
      <c r="K31" s="2"/>
      <c r="L31" s="2"/>
    </row>
    <row r="32" spans="1:12" ht="27" customHeight="1" x14ac:dyDescent="0.2">
      <c r="A32" s="182" t="s">
        <v>600</v>
      </c>
      <c r="B32" s="183" t="s">
        <v>539</v>
      </c>
      <c r="C32" s="183">
        <v>0</v>
      </c>
      <c r="D32" s="192">
        <v>-8.4269999999999996</v>
      </c>
      <c r="E32" s="193">
        <v>-0.42699999999999999</v>
      </c>
      <c r="F32" s="194">
        <v>-5.0999999999999997E-2</v>
      </c>
      <c r="G32" s="187">
        <v>0</v>
      </c>
      <c r="H32" s="189"/>
      <c r="I32" s="190"/>
      <c r="J32" s="185">
        <v>0.13</v>
      </c>
      <c r="K32" s="2"/>
      <c r="L32" s="2"/>
    </row>
    <row r="33" spans="1:12" ht="27" customHeight="1" x14ac:dyDescent="0.2">
      <c r="A33" s="182" t="s">
        <v>601</v>
      </c>
      <c r="B33" s="183" t="s">
        <v>539</v>
      </c>
      <c r="C33" s="183">
        <v>0</v>
      </c>
      <c r="D33" s="192">
        <v>-7.6680000000000001</v>
      </c>
      <c r="E33" s="193">
        <v>-0.36499999999999999</v>
      </c>
      <c r="F33" s="194">
        <v>-4.2999999999999997E-2</v>
      </c>
      <c r="G33" s="187">
        <v>0</v>
      </c>
      <c r="H33" s="189"/>
      <c r="I33" s="190"/>
      <c r="J33" s="185">
        <v>0.105</v>
      </c>
      <c r="K33" s="2"/>
      <c r="L33" s="2"/>
    </row>
    <row r="34" spans="1:12" ht="27" customHeight="1" x14ac:dyDescent="0.2">
      <c r="A34" s="182" t="s">
        <v>602</v>
      </c>
      <c r="B34" s="183" t="s">
        <v>539</v>
      </c>
      <c r="C34" s="183">
        <v>0</v>
      </c>
      <c r="D34" s="192">
        <v>-5.2060000000000004</v>
      </c>
      <c r="E34" s="193">
        <v>-0.16900000000000001</v>
      </c>
      <c r="F34" s="194">
        <v>-1.7999999999999999E-2</v>
      </c>
      <c r="G34" s="187">
        <v>0</v>
      </c>
      <c r="H34" s="189"/>
      <c r="I34" s="190"/>
      <c r="J34" s="185">
        <v>0.08</v>
      </c>
      <c r="K34" s="2"/>
      <c r="L34" s="2"/>
    </row>
    <row r="35" spans="1:12" ht="27" customHeight="1" x14ac:dyDescent="0.2">
      <c r="A35" s="197" t="s">
        <v>603</v>
      </c>
      <c r="B35" s="183" t="s">
        <v>539</v>
      </c>
      <c r="C35" s="183" t="s">
        <v>581</v>
      </c>
      <c r="D35" s="192">
        <v>4.5170000000000003</v>
      </c>
      <c r="E35" s="193">
        <v>0.59899999999999998</v>
      </c>
      <c r="F35" s="194">
        <v>0.41499999999999998</v>
      </c>
      <c r="G35" s="187">
        <v>1.77</v>
      </c>
      <c r="H35" s="189"/>
      <c r="I35" s="190"/>
      <c r="J35" s="186"/>
      <c r="K35" s="2"/>
      <c r="L35" s="2"/>
    </row>
    <row r="36" spans="1:12" ht="27" customHeight="1" x14ac:dyDescent="0.2">
      <c r="A36" s="197" t="s">
        <v>604</v>
      </c>
      <c r="B36" s="183" t="s">
        <v>539</v>
      </c>
      <c r="C36" s="183">
        <v>2</v>
      </c>
      <c r="D36" s="192">
        <v>4.5170000000000003</v>
      </c>
      <c r="E36" s="193">
        <v>0.59899999999999998</v>
      </c>
      <c r="F36" s="194">
        <v>0.41499999999999998</v>
      </c>
      <c r="G36" s="189"/>
      <c r="H36" s="189"/>
      <c r="I36" s="190"/>
      <c r="J36" s="186"/>
      <c r="K36" s="2"/>
      <c r="L36" s="2"/>
    </row>
    <row r="37" spans="1:12" ht="27" customHeight="1" x14ac:dyDescent="0.2">
      <c r="A37" s="197" t="s">
        <v>605</v>
      </c>
      <c r="B37" s="183" t="s">
        <v>539</v>
      </c>
      <c r="C37" s="183" t="s">
        <v>584</v>
      </c>
      <c r="D37" s="192">
        <v>4.0410000000000004</v>
      </c>
      <c r="E37" s="193">
        <v>0.57499999999999996</v>
      </c>
      <c r="F37" s="194">
        <v>0.41199999999999998</v>
      </c>
      <c r="G37" s="187">
        <v>3.01</v>
      </c>
      <c r="H37" s="189"/>
      <c r="I37" s="190"/>
      <c r="J37" s="186"/>
      <c r="K37" s="2"/>
      <c r="L37" s="2"/>
    </row>
    <row r="38" spans="1:12" ht="27" customHeight="1" x14ac:dyDescent="0.2">
      <c r="A38" s="197" t="s">
        <v>606</v>
      </c>
      <c r="B38" s="183" t="s">
        <v>539</v>
      </c>
      <c r="C38" s="183">
        <v>4</v>
      </c>
      <c r="D38" s="192">
        <v>4.0410000000000004</v>
      </c>
      <c r="E38" s="193">
        <v>0.57499999999999996</v>
      </c>
      <c r="F38" s="194">
        <v>0.41199999999999998</v>
      </c>
      <c r="G38" s="189"/>
      <c r="H38" s="189"/>
      <c r="I38" s="190"/>
      <c r="J38" s="186"/>
      <c r="K38" s="2"/>
      <c r="L38" s="2"/>
    </row>
    <row r="39" spans="1:12" ht="27" customHeight="1" x14ac:dyDescent="0.2">
      <c r="A39" s="197" t="s">
        <v>607</v>
      </c>
      <c r="B39" s="183" t="s">
        <v>539</v>
      </c>
      <c r="C39" s="183">
        <v>0</v>
      </c>
      <c r="D39" s="192">
        <v>2.7349999999999999</v>
      </c>
      <c r="E39" s="193">
        <v>0.497</v>
      </c>
      <c r="F39" s="194">
        <v>0.40300000000000002</v>
      </c>
      <c r="G39" s="187">
        <v>4.05</v>
      </c>
      <c r="H39" s="187">
        <v>1.1200000000000001</v>
      </c>
      <c r="I39" s="191">
        <v>2.4</v>
      </c>
      <c r="J39" s="185">
        <v>3.4000000000000002E-2</v>
      </c>
      <c r="K39" s="2"/>
      <c r="L39" s="2"/>
    </row>
    <row r="40" spans="1:12" ht="27" customHeight="1" x14ac:dyDescent="0.2">
      <c r="A40" s="197" t="s">
        <v>608</v>
      </c>
      <c r="B40" s="183" t="s">
        <v>539</v>
      </c>
      <c r="C40" s="183">
        <v>0</v>
      </c>
      <c r="D40" s="192">
        <v>3.6080000000000001</v>
      </c>
      <c r="E40" s="193">
        <v>0.74099999999999999</v>
      </c>
      <c r="F40" s="194">
        <v>0.64500000000000002</v>
      </c>
      <c r="G40" s="187">
        <v>5.0599999999999996</v>
      </c>
      <c r="H40" s="187">
        <v>1.65</v>
      </c>
      <c r="I40" s="191">
        <v>3.21</v>
      </c>
      <c r="J40" s="185">
        <v>3.6999999999999998E-2</v>
      </c>
      <c r="K40" s="2"/>
      <c r="L40" s="2"/>
    </row>
    <row r="41" spans="1:12" ht="27" customHeight="1" x14ac:dyDescent="0.2">
      <c r="A41" s="197" t="s">
        <v>609</v>
      </c>
      <c r="B41" s="183" t="s">
        <v>539</v>
      </c>
      <c r="C41" s="183">
        <v>0</v>
      </c>
      <c r="D41" s="192">
        <v>3.35</v>
      </c>
      <c r="E41" s="193">
        <v>0.81699999999999995</v>
      </c>
      <c r="F41" s="194">
        <v>0.753</v>
      </c>
      <c r="G41" s="187">
        <v>52.58</v>
      </c>
      <c r="H41" s="187">
        <v>1.62</v>
      </c>
      <c r="I41" s="191">
        <v>3.71</v>
      </c>
      <c r="J41" s="185">
        <v>0.03</v>
      </c>
      <c r="K41" s="2"/>
      <c r="L41" s="2"/>
    </row>
    <row r="42" spans="1:12" ht="27" customHeight="1" x14ac:dyDescent="0.2">
      <c r="A42" s="197" t="s">
        <v>610</v>
      </c>
      <c r="B42" s="183" t="s">
        <v>539</v>
      </c>
      <c r="C42" s="183" t="s">
        <v>568</v>
      </c>
      <c r="D42" s="195">
        <v>9.1349999999999998</v>
      </c>
      <c r="E42" s="196">
        <v>0.95299999999999996</v>
      </c>
      <c r="F42" s="194">
        <v>0.68100000000000005</v>
      </c>
      <c r="G42" s="189"/>
      <c r="H42" s="189"/>
      <c r="I42" s="190"/>
      <c r="J42" s="186"/>
      <c r="K42" s="2"/>
      <c r="L42" s="2"/>
    </row>
    <row r="43" spans="1:12" ht="27" customHeight="1" x14ac:dyDescent="0.2">
      <c r="A43" s="197" t="s">
        <v>611</v>
      </c>
      <c r="B43" s="183" t="s">
        <v>539</v>
      </c>
      <c r="C43" s="183">
        <v>0</v>
      </c>
      <c r="D43" s="192">
        <v>-3.94</v>
      </c>
      <c r="E43" s="193">
        <v>-0.2</v>
      </c>
      <c r="F43" s="194">
        <v>-2.4E-2</v>
      </c>
      <c r="G43" s="187">
        <v>0</v>
      </c>
      <c r="H43" s="189"/>
      <c r="I43" s="190"/>
      <c r="J43" s="186"/>
      <c r="K43" s="2"/>
      <c r="L43" s="2"/>
    </row>
    <row r="44" spans="1:12" ht="27" customHeight="1" x14ac:dyDescent="0.2">
      <c r="A44" s="197" t="s">
        <v>612</v>
      </c>
      <c r="B44" s="183" t="s">
        <v>539</v>
      </c>
      <c r="C44" s="183">
        <v>0</v>
      </c>
      <c r="D44" s="192">
        <v>-4.2220000000000004</v>
      </c>
      <c r="E44" s="193">
        <v>-0.20100000000000001</v>
      </c>
      <c r="F44" s="194">
        <v>-2.4E-2</v>
      </c>
      <c r="G44" s="187">
        <v>0</v>
      </c>
      <c r="H44" s="189"/>
      <c r="I44" s="190"/>
      <c r="J44" s="186"/>
      <c r="K44" s="2"/>
      <c r="L44" s="2"/>
    </row>
    <row r="45" spans="1:12" ht="27" customHeight="1" x14ac:dyDescent="0.2">
      <c r="A45" s="197" t="s">
        <v>613</v>
      </c>
      <c r="B45" s="183" t="s">
        <v>539</v>
      </c>
      <c r="C45" s="183">
        <v>0</v>
      </c>
      <c r="D45" s="192">
        <v>-3.94</v>
      </c>
      <c r="E45" s="193">
        <v>-0.2</v>
      </c>
      <c r="F45" s="194">
        <v>-2.4E-2</v>
      </c>
      <c r="G45" s="187">
        <v>0</v>
      </c>
      <c r="H45" s="189"/>
      <c r="I45" s="190"/>
      <c r="J45" s="185">
        <v>6.0999999999999999E-2</v>
      </c>
      <c r="K45" s="2"/>
      <c r="L45" s="2"/>
    </row>
    <row r="46" spans="1:12" ht="27" customHeight="1" x14ac:dyDescent="0.2">
      <c r="A46" s="197" t="s">
        <v>614</v>
      </c>
      <c r="B46" s="183" t="s">
        <v>539</v>
      </c>
      <c r="C46" s="183">
        <v>0</v>
      </c>
      <c r="D46" s="192">
        <v>-4.2220000000000004</v>
      </c>
      <c r="E46" s="193">
        <v>-0.20100000000000001</v>
      </c>
      <c r="F46" s="194">
        <v>-2.4E-2</v>
      </c>
      <c r="G46" s="187">
        <v>0</v>
      </c>
      <c r="H46" s="189"/>
      <c r="I46" s="190"/>
      <c r="J46" s="185">
        <v>5.8000000000000003E-2</v>
      </c>
      <c r="K46" s="2"/>
      <c r="L46" s="2"/>
    </row>
    <row r="47" spans="1:12" ht="27" customHeight="1" x14ac:dyDescent="0.2">
      <c r="A47" s="197" t="s">
        <v>615</v>
      </c>
      <c r="B47" s="183" t="s">
        <v>539</v>
      </c>
      <c r="C47" s="183">
        <v>0</v>
      </c>
      <c r="D47" s="192">
        <v>-5.2060000000000004</v>
      </c>
      <c r="E47" s="193">
        <v>-0.16900000000000001</v>
      </c>
      <c r="F47" s="194">
        <v>-1.7999999999999999E-2</v>
      </c>
      <c r="G47" s="187">
        <v>59.49</v>
      </c>
      <c r="H47" s="189"/>
      <c r="I47" s="190"/>
      <c r="J47" s="185">
        <v>0.08</v>
      </c>
      <c r="K47" s="2"/>
      <c r="L47" s="2"/>
    </row>
    <row r="48" spans="1:12" ht="27" customHeight="1" x14ac:dyDescent="0.2">
      <c r="A48" s="197" t="s">
        <v>616</v>
      </c>
      <c r="B48" s="183" t="s">
        <v>539</v>
      </c>
      <c r="C48" s="183" t="s">
        <v>581</v>
      </c>
      <c r="D48" s="192">
        <v>3.512</v>
      </c>
      <c r="E48" s="193">
        <v>0.46600000000000003</v>
      </c>
      <c r="F48" s="194">
        <v>0.32300000000000001</v>
      </c>
      <c r="G48" s="187">
        <v>1.43</v>
      </c>
      <c r="H48" s="189"/>
      <c r="I48" s="190"/>
      <c r="J48" s="186"/>
      <c r="K48" s="2"/>
      <c r="L48" s="2"/>
    </row>
    <row r="49" spans="1:12" ht="27" customHeight="1" x14ac:dyDescent="0.2">
      <c r="A49" s="197" t="s">
        <v>617</v>
      </c>
      <c r="B49" s="183" t="s">
        <v>539</v>
      </c>
      <c r="C49" s="183">
        <v>2</v>
      </c>
      <c r="D49" s="192">
        <v>3.512</v>
      </c>
      <c r="E49" s="193">
        <v>0.46600000000000003</v>
      </c>
      <c r="F49" s="194">
        <v>0.32300000000000001</v>
      </c>
      <c r="G49" s="189"/>
      <c r="H49" s="189"/>
      <c r="I49" s="190"/>
      <c r="J49" s="186"/>
      <c r="K49" s="2"/>
      <c r="L49" s="2"/>
    </row>
    <row r="50" spans="1:12" ht="27" customHeight="1" x14ac:dyDescent="0.2">
      <c r="A50" s="197" t="s">
        <v>618</v>
      </c>
      <c r="B50" s="183" t="s">
        <v>539</v>
      </c>
      <c r="C50" s="183" t="s">
        <v>584</v>
      </c>
      <c r="D50" s="192">
        <v>3.1419999999999999</v>
      </c>
      <c r="E50" s="193">
        <v>0.44700000000000001</v>
      </c>
      <c r="F50" s="194">
        <v>0.32</v>
      </c>
      <c r="G50" s="187">
        <v>2.4</v>
      </c>
      <c r="H50" s="189"/>
      <c r="I50" s="190"/>
      <c r="J50" s="186"/>
      <c r="K50" s="2"/>
      <c r="L50" s="2"/>
    </row>
    <row r="51" spans="1:12" ht="27" customHeight="1" x14ac:dyDescent="0.2">
      <c r="A51" s="197" t="s">
        <v>619</v>
      </c>
      <c r="B51" s="183" t="s">
        <v>539</v>
      </c>
      <c r="C51" s="183">
        <v>4</v>
      </c>
      <c r="D51" s="192">
        <v>3.1419999999999999</v>
      </c>
      <c r="E51" s="193">
        <v>0.44700000000000001</v>
      </c>
      <c r="F51" s="194">
        <v>0.32</v>
      </c>
      <c r="G51" s="189"/>
      <c r="H51" s="189"/>
      <c r="I51" s="190"/>
      <c r="J51" s="186"/>
      <c r="K51" s="2"/>
      <c r="L51" s="2"/>
    </row>
    <row r="52" spans="1:12" ht="27" customHeight="1" x14ac:dyDescent="0.2">
      <c r="A52" s="197" t="s">
        <v>620</v>
      </c>
      <c r="B52" s="183" t="s">
        <v>539</v>
      </c>
      <c r="C52" s="183">
        <v>0</v>
      </c>
      <c r="D52" s="192">
        <v>2.1269999999999998</v>
      </c>
      <c r="E52" s="193">
        <v>0.38700000000000001</v>
      </c>
      <c r="F52" s="194">
        <v>0.313</v>
      </c>
      <c r="G52" s="187">
        <v>3.2</v>
      </c>
      <c r="H52" s="187">
        <v>0.87</v>
      </c>
      <c r="I52" s="191">
        <v>1.86</v>
      </c>
      <c r="J52" s="185">
        <v>2.5999999999999999E-2</v>
      </c>
      <c r="K52" s="2"/>
      <c r="L52" s="2"/>
    </row>
    <row r="53" spans="1:12" ht="39.75" customHeight="1" x14ac:dyDescent="0.2">
      <c r="A53" s="197" t="s">
        <v>621</v>
      </c>
      <c r="B53" s="183" t="s">
        <v>539</v>
      </c>
      <c r="C53" s="183">
        <v>0</v>
      </c>
      <c r="D53" s="192">
        <v>2.8050000000000002</v>
      </c>
      <c r="E53" s="193">
        <v>0.57599999999999996</v>
      </c>
      <c r="F53" s="194">
        <v>0.502</v>
      </c>
      <c r="G53" s="187">
        <v>3.99</v>
      </c>
      <c r="H53" s="187">
        <v>1.28</v>
      </c>
      <c r="I53" s="191">
        <v>2.5</v>
      </c>
      <c r="J53" s="185">
        <v>2.9000000000000001E-2</v>
      </c>
      <c r="K53" s="2"/>
      <c r="L53" s="2"/>
    </row>
    <row r="54" spans="1:12" ht="27" customHeight="1" x14ac:dyDescent="0.2">
      <c r="A54" s="197" t="s">
        <v>622</v>
      </c>
      <c r="B54" s="183" t="s">
        <v>539</v>
      </c>
      <c r="C54" s="183">
        <v>0</v>
      </c>
      <c r="D54" s="192">
        <v>2.6040000000000001</v>
      </c>
      <c r="E54" s="193">
        <v>0.63500000000000001</v>
      </c>
      <c r="F54" s="194">
        <v>0.58599999999999997</v>
      </c>
      <c r="G54" s="187">
        <v>40.94</v>
      </c>
      <c r="H54" s="187">
        <v>1.26</v>
      </c>
      <c r="I54" s="191">
        <v>2.89</v>
      </c>
      <c r="J54" s="185">
        <v>2.3E-2</v>
      </c>
      <c r="K54" s="2"/>
      <c r="L54" s="2"/>
    </row>
    <row r="55" spans="1:12" ht="27" customHeight="1" x14ac:dyDescent="0.2">
      <c r="A55" s="197" t="s">
        <v>623</v>
      </c>
      <c r="B55" s="183" t="s">
        <v>539</v>
      </c>
      <c r="C55" s="183" t="s">
        <v>568</v>
      </c>
      <c r="D55" s="195">
        <v>7.1020000000000003</v>
      </c>
      <c r="E55" s="196">
        <v>0.74099999999999999</v>
      </c>
      <c r="F55" s="194">
        <v>0.52900000000000003</v>
      </c>
      <c r="G55" s="189"/>
      <c r="H55" s="189"/>
      <c r="I55" s="190"/>
      <c r="J55" s="186"/>
      <c r="K55" s="2"/>
      <c r="L55" s="2"/>
    </row>
    <row r="56" spans="1:12" ht="27" customHeight="1" x14ac:dyDescent="0.2">
      <c r="A56" s="197" t="s">
        <v>624</v>
      </c>
      <c r="B56" s="183" t="s">
        <v>539</v>
      </c>
      <c r="C56" s="183">
        <v>0</v>
      </c>
      <c r="D56" s="192">
        <v>-3.0630000000000002</v>
      </c>
      <c r="E56" s="193">
        <v>-0.155</v>
      </c>
      <c r="F56" s="194">
        <v>-1.7999999999999999E-2</v>
      </c>
      <c r="G56" s="187">
        <v>0</v>
      </c>
      <c r="H56" s="189"/>
      <c r="I56" s="190"/>
      <c r="J56" s="186"/>
      <c r="K56" s="2"/>
      <c r="L56" s="2"/>
    </row>
    <row r="57" spans="1:12" ht="27" customHeight="1" x14ac:dyDescent="0.2">
      <c r="A57" s="197" t="s">
        <v>625</v>
      </c>
      <c r="B57" s="183" t="s">
        <v>539</v>
      </c>
      <c r="C57" s="183">
        <v>0</v>
      </c>
      <c r="D57" s="192">
        <v>-3.282</v>
      </c>
      <c r="E57" s="193">
        <v>-0.156</v>
      </c>
      <c r="F57" s="194">
        <v>-1.7999999999999999E-2</v>
      </c>
      <c r="G57" s="187">
        <v>0</v>
      </c>
      <c r="H57" s="189"/>
      <c r="I57" s="190"/>
      <c r="J57" s="186"/>
      <c r="K57" s="2"/>
      <c r="L57" s="2"/>
    </row>
    <row r="58" spans="1:12" ht="27" customHeight="1" x14ac:dyDescent="0.2">
      <c r="A58" s="197" t="s">
        <v>626</v>
      </c>
      <c r="B58" s="183" t="s">
        <v>539</v>
      </c>
      <c r="C58" s="183">
        <v>0</v>
      </c>
      <c r="D58" s="192">
        <v>-3.0630000000000002</v>
      </c>
      <c r="E58" s="193">
        <v>-0.155</v>
      </c>
      <c r="F58" s="194">
        <v>-1.7999999999999999E-2</v>
      </c>
      <c r="G58" s="187">
        <v>0</v>
      </c>
      <c r="H58" s="189"/>
      <c r="I58" s="190"/>
      <c r="J58" s="185">
        <v>4.7E-2</v>
      </c>
      <c r="K58" s="2"/>
      <c r="L58" s="2"/>
    </row>
    <row r="59" spans="1:12" ht="27" customHeight="1" x14ac:dyDescent="0.2">
      <c r="A59" s="197" t="s">
        <v>627</v>
      </c>
      <c r="B59" s="183" t="s">
        <v>539</v>
      </c>
      <c r="C59" s="183">
        <v>0</v>
      </c>
      <c r="D59" s="192">
        <v>-3.282</v>
      </c>
      <c r="E59" s="193">
        <v>-0.156</v>
      </c>
      <c r="F59" s="194">
        <v>-1.7999999999999999E-2</v>
      </c>
      <c r="G59" s="187">
        <v>0</v>
      </c>
      <c r="H59" s="189"/>
      <c r="I59" s="190"/>
      <c r="J59" s="185">
        <v>4.4999999999999998E-2</v>
      </c>
      <c r="K59" s="2"/>
      <c r="L59" s="2"/>
    </row>
    <row r="60" spans="1:12" ht="27" customHeight="1" x14ac:dyDescent="0.2">
      <c r="A60" s="197" t="s">
        <v>628</v>
      </c>
      <c r="B60" s="183" t="s">
        <v>539</v>
      </c>
      <c r="C60" s="183">
        <v>0</v>
      </c>
      <c r="D60" s="192">
        <v>-4.0469999999999997</v>
      </c>
      <c r="E60" s="193">
        <v>-0.13100000000000001</v>
      </c>
      <c r="F60" s="194">
        <v>-1.4E-2</v>
      </c>
      <c r="G60" s="187">
        <v>46.25</v>
      </c>
      <c r="H60" s="189"/>
      <c r="I60" s="190"/>
      <c r="J60" s="185">
        <v>6.2E-2</v>
      </c>
      <c r="K60" s="2"/>
      <c r="L60" s="2"/>
    </row>
    <row r="61" spans="1:12" ht="27" customHeight="1" x14ac:dyDescent="0.2">
      <c r="A61" s="197" t="s">
        <v>629</v>
      </c>
      <c r="B61" s="183" t="s">
        <v>539</v>
      </c>
      <c r="C61" s="183" t="s">
        <v>581</v>
      </c>
      <c r="D61" s="192">
        <v>2.68</v>
      </c>
      <c r="E61" s="193">
        <v>0.35499999999999998</v>
      </c>
      <c r="F61" s="194">
        <v>0.246</v>
      </c>
      <c r="G61" s="187">
        <v>1.1499999999999999</v>
      </c>
      <c r="H61" s="189"/>
      <c r="I61" s="190"/>
      <c r="J61" s="186"/>
      <c r="K61" s="2"/>
      <c r="L61" s="2"/>
    </row>
    <row r="62" spans="1:12" ht="27" customHeight="1" x14ac:dyDescent="0.2">
      <c r="A62" s="197" t="s">
        <v>630</v>
      </c>
      <c r="B62" s="183" t="s">
        <v>539</v>
      </c>
      <c r="C62" s="183">
        <v>2</v>
      </c>
      <c r="D62" s="192">
        <v>2.68</v>
      </c>
      <c r="E62" s="193">
        <v>0.35499999999999998</v>
      </c>
      <c r="F62" s="194">
        <v>0.246</v>
      </c>
      <c r="G62" s="189"/>
      <c r="H62" s="189"/>
      <c r="I62" s="190"/>
      <c r="J62" s="186"/>
      <c r="K62" s="2"/>
      <c r="L62" s="2"/>
    </row>
    <row r="63" spans="1:12" ht="27" customHeight="1" x14ac:dyDescent="0.2">
      <c r="A63" s="197" t="s">
        <v>631</v>
      </c>
      <c r="B63" s="183" t="s">
        <v>539</v>
      </c>
      <c r="C63" s="183" t="s">
        <v>584</v>
      </c>
      <c r="D63" s="192">
        <v>2.3969999999999998</v>
      </c>
      <c r="E63" s="193">
        <v>0.34100000000000003</v>
      </c>
      <c r="F63" s="194">
        <v>0.24399999999999999</v>
      </c>
      <c r="G63" s="187">
        <v>1.89</v>
      </c>
      <c r="H63" s="189"/>
      <c r="I63" s="190"/>
      <c r="J63" s="186"/>
      <c r="K63" s="2"/>
      <c r="L63" s="2"/>
    </row>
    <row r="64" spans="1:12" ht="27" customHeight="1" x14ac:dyDescent="0.2">
      <c r="A64" s="197" t="s">
        <v>632</v>
      </c>
      <c r="B64" s="183" t="s">
        <v>539</v>
      </c>
      <c r="C64" s="183">
        <v>4</v>
      </c>
      <c r="D64" s="192">
        <v>2.3969999999999998</v>
      </c>
      <c r="E64" s="193">
        <v>0.34100000000000003</v>
      </c>
      <c r="F64" s="194">
        <v>0.24399999999999999</v>
      </c>
      <c r="G64" s="189"/>
      <c r="H64" s="189"/>
      <c r="I64" s="190"/>
      <c r="J64" s="186"/>
      <c r="K64" s="2"/>
      <c r="L64" s="2"/>
    </row>
    <row r="65" spans="1:12" ht="27" customHeight="1" x14ac:dyDescent="0.2">
      <c r="A65" s="197" t="s">
        <v>633</v>
      </c>
      <c r="B65" s="183" t="s">
        <v>539</v>
      </c>
      <c r="C65" s="183">
        <v>0</v>
      </c>
      <c r="D65" s="192">
        <v>1.623</v>
      </c>
      <c r="E65" s="193">
        <v>0.29499999999999998</v>
      </c>
      <c r="F65" s="194">
        <v>0.23899999999999999</v>
      </c>
      <c r="G65" s="187">
        <v>2.5</v>
      </c>
      <c r="H65" s="187">
        <v>0.66</v>
      </c>
      <c r="I65" s="191">
        <v>1.42</v>
      </c>
      <c r="J65" s="185">
        <v>0.02</v>
      </c>
      <c r="K65" s="2"/>
      <c r="L65" s="2"/>
    </row>
    <row r="66" spans="1:12" ht="27" customHeight="1" x14ac:dyDescent="0.2">
      <c r="A66" s="197" t="s">
        <v>634</v>
      </c>
      <c r="B66" s="183" t="s">
        <v>539</v>
      </c>
      <c r="C66" s="183">
        <v>0</v>
      </c>
      <c r="D66" s="192">
        <v>2.14</v>
      </c>
      <c r="E66" s="193">
        <v>0.439</v>
      </c>
      <c r="F66" s="194">
        <v>0.38300000000000001</v>
      </c>
      <c r="G66" s="187">
        <v>3.1</v>
      </c>
      <c r="H66" s="187">
        <v>0.98</v>
      </c>
      <c r="I66" s="191">
        <v>1.91</v>
      </c>
      <c r="J66" s="185">
        <v>2.1999999999999999E-2</v>
      </c>
      <c r="K66" s="2"/>
      <c r="L66" s="2"/>
    </row>
    <row r="67" spans="1:12" ht="27" customHeight="1" x14ac:dyDescent="0.2">
      <c r="A67" s="197" t="s">
        <v>635</v>
      </c>
      <c r="B67" s="183" t="s">
        <v>539</v>
      </c>
      <c r="C67" s="183">
        <v>0</v>
      </c>
      <c r="D67" s="192">
        <v>1.9870000000000001</v>
      </c>
      <c r="E67" s="193">
        <v>0.48499999999999999</v>
      </c>
      <c r="F67" s="194">
        <v>0.44700000000000001</v>
      </c>
      <c r="G67" s="187">
        <v>31.29</v>
      </c>
      <c r="H67" s="187">
        <v>0.96</v>
      </c>
      <c r="I67" s="191">
        <v>2.2000000000000002</v>
      </c>
      <c r="J67" s="185">
        <v>1.7999999999999999E-2</v>
      </c>
      <c r="K67" s="2"/>
      <c r="L67" s="2"/>
    </row>
    <row r="68" spans="1:12" ht="27" customHeight="1" x14ac:dyDescent="0.2">
      <c r="A68" s="197" t="s">
        <v>636</v>
      </c>
      <c r="B68" s="183" t="s">
        <v>539</v>
      </c>
      <c r="C68" s="183" t="s">
        <v>568</v>
      </c>
      <c r="D68" s="195">
        <v>5.4189999999999996</v>
      </c>
      <c r="E68" s="196">
        <v>0.56499999999999995</v>
      </c>
      <c r="F68" s="194">
        <v>0.40400000000000003</v>
      </c>
      <c r="G68" s="189"/>
      <c r="H68" s="189"/>
      <c r="I68" s="190"/>
      <c r="J68" s="186"/>
      <c r="K68" s="2"/>
      <c r="L68" s="2"/>
    </row>
    <row r="69" spans="1:12" ht="27" customHeight="1" x14ac:dyDescent="0.2">
      <c r="A69" s="197" t="s">
        <v>637</v>
      </c>
      <c r="B69" s="183" t="s">
        <v>539</v>
      </c>
      <c r="C69" s="183">
        <v>0</v>
      </c>
      <c r="D69" s="192">
        <v>-2.3370000000000002</v>
      </c>
      <c r="E69" s="193">
        <v>-0.11799999999999999</v>
      </c>
      <c r="F69" s="194">
        <v>-1.4E-2</v>
      </c>
      <c r="G69" s="187">
        <v>0</v>
      </c>
      <c r="H69" s="189"/>
      <c r="I69" s="190"/>
      <c r="J69" s="186"/>
      <c r="K69" s="2"/>
      <c r="L69" s="2"/>
    </row>
    <row r="70" spans="1:12" ht="27" customHeight="1" x14ac:dyDescent="0.2">
      <c r="A70" s="197" t="s">
        <v>638</v>
      </c>
      <c r="B70" s="183" t="s">
        <v>539</v>
      </c>
      <c r="C70" s="183">
        <v>0</v>
      </c>
      <c r="D70" s="192">
        <v>-2.504</v>
      </c>
      <c r="E70" s="193">
        <v>-0.11899999999999999</v>
      </c>
      <c r="F70" s="194">
        <v>-1.4E-2</v>
      </c>
      <c r="G70" s="187">
        <v>0</v>
      </c>
      <c r="H70" s="189"/>
      <c r="I70" s="190"/>
      <c r="J70" s="186"/>
      <c r="K70" s="2"/>
      <c r="L70" s="2"/>
    </row>
    <row r="71" spans="1:12" ht="27" customHeight="1" x14ac:dyDescent="0.2">
      <c r="A71" s="197" t="s">
        <v>639</v>
      </c>
      <c r="B71" s="183" t="s">
        <v>539</v>
      </c>
      <c r="C71" s="183">
        <v>0</v>
      </c>
      <c r="D71" s="192">
        <v>-2.3370000000000002</v>
      </c>
      <c r="E71" s="193">
        <v>-0.11799999999999999</v>
      </c>
      <c r="F71" s="194">
        <v>-1.4E-2</v>
      </c>
      <c r="G71" s="187">
        <v>0</v>
      </c>
      <c r="H71" s="189"/>
      <c r="I71" s="190"/>
      <c r="J71" s="185">
        <v>3.5999999999999997E-2</v>
      </c>
      <c r="K71" s="2"/>
      <c r="L71" s="2"/>
    </row>
    <row r="72" spans="1:12" ht="27" customHeight="1" x14ac:dyDescent="0.2">
      <c r="A72" s="197" t="s">
        <v>640</v>
      </c>
      <c r="B72" s="183" t="s">
        <v>539</v>
      </c>
      <c r="C72" s="183">
        <v>0</v>
      </c>
      <c r="D72" s="192">
        <v>-2.504</v>
      </c>
      <c r="E72" s="193">
        <v>-0.11899999999999999</v>
      </c>
      <c r="F72" s="194">
        <v>-1.4E-2</v>
      </c>
      <c r="G72" s="187">
        <v>0</v>
      </c>
      <c r="H72" s="189"/>
      <c r="I72" s="190"/>
      <c r="J72" s="185">
        <v>3.4000000000000002E-2</v>
      </c>
      <c r="K72" s="2"/>
      <c r="L72" s="2"/>
    </row>
    <row r="73" spans="1:12" ht="27" customHeight="1" x14ac:dyDescent="0.2">
      <c r="A73" s="197" t="s">
        <v>641</v>
      </c>
      <c r="B73" s="183" t="s">
        <v>539</v>
      </c>
      <c r="C73" s="183">
        <v>0</v>
      </c>
      <c r="D73" s="192">
        <v>-3.0880000000000001</v>
      </c>
      <c r="E73" s="193">
        <v>-0.1</v>
      </c>
      <c r="F73" s="194">
        <v>-1.0999999999999999E-2</v>
      </c>
      <c r="G73" s="187">
        <v>35.29</v>
      </c>
      <c r="H73" s="189"/>
      <c r="I73" s="190"/>
      <c r="J73" s="185">
        <v>4.7E-2</v>
      </c>
      <c r="K73" s="2"/>
      <c r="L73" s="2"/>
    </row>
    <row r="74" spans="1:12" ht="27" customHeight="1" x14ac:dyDescent="0.2">
      <c r="A74" s="197" t="s">
        <v>642</v>
      </c>
      <c r="B74" s="183" t="s">
        <v>539</v>
      </c>
      <c r="C74" s="183" t="s">
        <v>581</v>
      </c>
      <c r="D74" s="192">
        <v>1.861</v>
      </c>
      <c r="E74" s="193">
        <v>0.247</v>
      </c>
      <c r="F74" s="194">
        <v>0.17100000000000001</v>
      </c>
      <c r="G74" s="187">
        <v>0.88</v>
      </c>
      <c r="H74" s="189"/>
      <c r="I74" s="190"/>
      <c r="J74" s="186"/>
      <c r="K74" s="2"/>
      <c r="L74" s="2"/>
    </row>
    <row r="75" spans="1:12" ht="27" customHeight="1" x14ac:dyDescent="0.2">
      <c r="A75" s="197" t="s">
        <v>643</v>
      </c>
      <c r="B75" s="183" t="s">
        <v>539</v>
      </c>
      <c r="C75" s="183">
        <v>2</v>
      </c>
      <c r="D75" s="192">
        <v>1.861</v>
      </c>
      <c r="E75" s="193">
        <v>0.247</v>
      </c>
      <c r="F75" s="194">
        <v>0.17100000000000001</v>
      </c>
      <c r="G75" s="189"/>
      <c r="H75" s="189"/>
      <c r="I75" s="190"/>
      <c r="J75" s="186"/>
      <c r="K75" s="2"/>
      <c r="L75" s="2"/>
    </row>
    <row r="76" spans="1:12" ht="27" customHeight="1" x14ac:dyDescent="0.2">
      <c r="A76" s="197" t="s">
        <v>644</v>
      </c>
      <c r="B76" s="183" t="s">
        <v>539</v>
      </c>
      <c r="C76" s="183" t="s">
        <v>584</v>
      </c>
      <c r="D76" s="192">
        <v>1.665</v>
      </c>
      <c r="E76" s="193">
        <v>0.23699999999999999</v>
      </c>
      <c r="F76" s="194">
        <v>0.17</v>
      </c>
      <c r="G76" s="187">
        <v>1.39</v>
      </c>
      <c r="H76" s="189"/>
      <c r="I76" s="190"/>
      <c r="J76" s="186"/>
      <c r="K76" s="2"/>
      <c r="L76" s="2"/>
    </row>
    <row r="77" spans="1:12" ht="27" customHeight="1" x14ac:dyDescent="0.2">
      <c r="A77" s="197" t="s">
        <v>645</v>
      </c>
      <c r="B77" s="183" t="s">
        <v>539</v>
      </c>
      <c r="C77" s="183">
        <v>4</v>
      </c>
      <c r="D77" s="192">
        <v>1.665</v>
      </c>
      <c r="E77" s="193">
        <v>0.23699999999999999</v>
      </c>
      <c r="F77" s="194">
        <v>0.17</v>
      </c>
      <c r="G77" s="189"/>
      <c r="H77" s="189"/>
      <c r="I77" s="190"/>
      <c r="J77" s="186"/>
      <c r="K77" s="2"/>
      <c r="L77" s="2"/>
    </row>
    <row r="78" spans="1:12" ht="27" customHeight="1" x14ac:dyDescent="0.2">
      <c r="A78" s="197" t="s">
        <v>646</v>
      </c>
      <c r="B78" s="183" t="s">
        <v>539</v>
      </c>
      <c r="C78" s="183">
        <v>0</v>
      </c>
      <c r="D78" s="192">
        <v>1.127</v>
      </c>
      <c r="E78" s="193">
        <v>0.20499999999999999</v>
      </c>
      <c r="F78" s="194">
        <v>0.16600000000000001</v>
      </c>
      <c r="G78" s="187">
        <v>1.81</v>
      </c>
      <c r="H78" s="187">
        <v>0.46</v>
      </c>
      <c r="I78" s="191">
        <v>0.99</v>
      </c>
      <c r="J78" s="185">
        <v>1.4E-2</v>
      </c>
      <c r="K78" s="2"/>
      <c r="L78" s="2"/>
    </row>
    <row r="79" spans="1:12" ht="27" customHeight="1" x14ac:dyDescent="0.2">
      <c r="A79" s="197" t="s">
        <v>647</v>
      </c>
      <c r="B79" s="183" t="s">
        <v>539</v>
      </c>
      <c r="C79" s="183">
        <v>0</v>
      </c>
      <c r="D79" s="192">
        <v>1.486</v>
      </c>
      <c r="E79" s="193">
        <v>0.30499999999999999</v>
      </c>
      <c r="F79" s="194">
        <v>0.26600000000000001</v>
      </c>
      <c r="G79" s="187">
        <v>2.23</v>
      </c>
      <c r="H79" s="187">
        <v>0.68</v>
      </c>
      <c r="I79" s="191">
        <v>1.32</v>
      </c>
      <c r="J79" s="185">
        <v>1.4999999999999999E-2</v>
      </c>
      <c r="K79" s="2"/>
      <c r="L79" s="2"/>
    </row>
    <row r="80" spans="1:12" ht="27" customHeight="1" x14ac:dyDescent="0.2">
      <c r="A80" s="197" t="s">
        <v>648</v>
      </c>
      <c r="B80" s="183" t="s">
        <v>539</v>
      </c>
      <c r="C80" s="183">
        <v>0</v>
      </c>
      <c r="D80" s="192">
        <v>1.38</v>
      </c>
      <c r="E80" s="193">
        <v>0.33700000000000002</v>
      </c>
      <c r="F80" s="194">
        <v>0.31</v>
      </c>
      <c r="G80" s="187">
        <v>21.8</v>
      </c>
      <c r="H80" s="187">
        <v>0.67</v>
      </c>
      <c r="I80" s="191">
        <v>1.53</v>
      </c>
      <c r="J80" s="185">
        <v>1.2E-2</v>
      </c>
      <c r="K80" s="2"/>
      <c r="L80" s="2"/>
    </row>
    <row r="81" spans="1:12" ht="27" customHeight="1" x14ac:dyDescent="0.2">
      <c r="A81" s="197" t="s">
        <v>649</v>
      </c>
      <c r="B81" s="183" t="s">
        <v>539</v>
      </c>
      <c r="C81" s="183" t="s">
        <v>568</v>
      </c>
      <c r="D81" s="195">
        <v>3.762</v>
      </c>
      <c r="E81" s="196">
        <v>0.39200000000000002</v>
      </c>
      <c r="F81" s="194">
        <v>0.28000000000000003</v>
      </c>
      <c r="G81" s="189"/>
      <c r="H81" s="189"/>
      <c r="I81" s="190"/>
      <c r="J81" s="186"/>
      <c r="K81" s="2"/>
      <c r="L81" s="2"/>
    </row>
    <row r="82" spans="1:12" ht="27" customHeight="1" x14ac:dyDescent="0.2">
      <c r="A82" s="197" t="s">
        <v>650</v>
      </c>
      <c r="B82" s="183" t="s">
        <v>539</v>
      </c>
      <c r="C82" s="183">
        <v>0</v>
      </c>
      <c r="D82" s="192">
        <v>-1.623</v>
      </c>
      <c r="E82" s="193">
        <v>-8.2000000000000003E-2</v>
      </c>
      <c r="F82" s="194">
        <v>-0.01</v>
      </c>
      <c r="G82" s="187">
        <v>0</v>
      </c>
      <c r="H82" s="189"/>
      <c r="I82" s="190"/>
      <c r="J82" s="186"/>
      <c r="K82" s="2"/>
      <c r="L82" s="2"/>
    </row>
    <row r="83" spans="1:12" ht="27" customHeight="1" x14ac:dyDescent="0.2">
      <c r="A83" s="197" t="s">
        <v>651</v>
      </c>
      <c r="B83" s="183" t="s">
        <v>539</v>
      </c>
      <c r="C83" s="183">
        <v>0</v>
      </c>
      <c r="D83" s="192">
        <v>-1.7390000000000001</v>
      </c>
      <c r="E83" s="193">
        <v>-8.3000000000000004E-2</v>
      </c>
      <c r="F83" s="194">
        <v>-0.01</v>
      </c>
      <c r="G83" s="187">
        <v>0</v>
      </c>
      <c r="H83" s="189"/>
      <c r="I83" s="190"/>
      <c r="J83" s="186"/>
      <c r="K83" s="2"/>
      <c r="L83" s="2"/>
    </row>
    <row r="84" spans="1:12" ht="27" customHeight="1" x14ac:dyDescent="0.2">
      <c r="A84" s="197" t="s">
        <v>652</v>
      </c>
      <c r="B84" s="183" t="s">
        <v>539</v>
      </c>
      <c r="C84" s="183">
        <v>0</v>
      </c>
      <c r="D84" s="192">
        <v>-1.623</v>
      </c>
      <c r="E84" s="193">
        <v>-8.2000000000000003E-2</v>
      </c>
      <c r="F84" s="194">
        <v>-0.01</v>
      </c>
      <c r="G84" s="187">
        <v>0</v>
      </c>
      <c r="H84" s="189"/>
      <c r="I84" s="190"/>
      <c r="J84" s="185">
        <v>2.5000000000000001E-2</v>
      </c>
      <c r="K84" s="2"/>
      <c r="L84" s="2"/>
    </row>
    <row r="85" spans="1:12" ht="27" customHeight="1" x14ac:dyDescent="0.2">
      <c r="A85" s="197" t="s">
        <v>653</v>
      </c>
      <c r="B85" s="183" t="s">
        <v>539</v>
      </c>
      <c r="C85" s="183">
        <v>0</v>
      </c>
      <c r="D85" s="192">
        <v>-1.7390000000000001</v>
      </c>
      <c r="E85" s="193">
        <v>-8.3000000000000004E-2</v>
      </c>
      <c r="F85" s="194">
        <v>-0.01</v>
      </c>
      <c r="G85" s="187">
        <v>0</v>
      </c>
      <c r="H85" s="189"/>
      <c r="I85" s="190"/>
      <c r="J85" s="185">
        <v>2.4E-2</v>
      </c>
      <c r="K85" s="2"/>
      <c r="L85" s="2"/>
    </row>
    <row r="86" spans="1:12" ht="27" customHeight="1" x14ac:dyDescent="0.2">
      <c r="A86" s="197" t="s">
        <v>654</v>
      </c>
      <c r="B86" s="183" t="s">
        <v>539</v>
      </c>
      <c r="C86" s="183">
        <v>0</v>
      </c>
      <c r="D86" s="192">
        <v>-2.1440000000000001</v>
      </c>
      <c r="E86" s="193">
        <v>-7.0000000000000007E-2</v>
      </c>
      <c r="F86" s="194">
        <v>-7.0000000000000001E-3</v>
      </c>
      <c r="G86" s="187">
        <v>24.5</v>
      </c>
      <c r="H86" s="189"/>
      <c r="I86" s="190"/>
      <c r="J86" s="185">
        <v>3.3000000000000002E-2</v>
      </c>
      <c r="K86" s="2"/>
      <c r="L86" s="2"/>
    </row>
    <row r="87" spans="1:12" ht="27" customHeight="1" x14ac:dyDescent="0.2">
      <c r="A87" s="197" t="s">
        <v>655</v>
      </c>
      <c r="B87" s="183" t="s">
        <v>539</v>
      </c>
      <c r="C87" s="183" t="s">
        <v>581</v>
      </c>
      <c r="D87" s="192">
        <v>0.76400000000000001</v>
      </c>
      <c r="E87" s="193">
        <v>0.10100000000000001</v>
      </c>
      <c r="F87" s="194">
        <v>7.0000000000000007E-2</v>
      </c>
      <c r="G87" s="187">
        <v>0.51</v>
      </c>
      <c r="H87" s="189"/>
      <c r="I87" s="190"/>
      <c r="J87" s="186"/>
      <c r="K87" s="2"/>
      <c r="L87" s="2"/>
    </row>
    <row r="88" spans="1:12" ht="27" customHeight="1" x14ac:dyDescent="0.2">
      <c r="A88" s="197" t="s">
        <v>656</v>
      </c>
      <c r="B88" s="183" t="s">
        <v>539</v>
      </c>
      <c r="C88" s="183">
        <v>2</v>
      </c>
      <c r="D88" s="192">
        <v>0.76400000000000001</v>
      </c>
      <c r="E88" s="193">
        <v>0.10100000000000001</v>
      </c>
      <c r="F88" s="194">
        <v>7.0000000000000007E-2</v>
      </c>
      <c r="G88" s="189"/>
      <c r="H88" s="189"/>
      <c r="I88" s="190"/>
      <c r="J88" s="186"/>
      <c r="K88" s="2"/>
      <c r="L88" s="2"/>
    </row>
    <row r="89" spans="1:12" ht="27" customHeight="1" x14ac:dyDescent="0.2">
      <c r="A89" s="197" t="s">
        <v>657</v>
      </c>
      <c r="B89" s="183" t="s">
        <v>539</v>
      </c>
      <c r="C89" s="183" t="s">
        <v>584</v>
      </c>
      <c r="D89" s="192">
        <v>0.68400000000000005</v>
      </c>
      <c r="E89" s="193">
        <v>9.7000000000000003E-2</v>
      </c>
      <c r="F89" s="194">
        <v>7.0000000000000007E-2</v>
      </c>
      <c r="G89" s="187">
        <v>0.72</v>
      </c>
      <c r="H89" s="189"/>
      <c r="I89" s="190"/>
      <c r="J89" s="186"/>
      <c r="K89" s="2"/>
      <c r="L89" s="2"/>
    </row>
    <row r="90" spans="1:12" ht="27" customHeight="1" x14ac:dyDescent="0.2">
      <c r="A90" s="197" t="s">
        <v>658</v>
      </c>
      <c r="B90" s="183" t="s">
        <v>539</v>
      </c>
      <c r="C90" s="183">
        <v>4</v>
      </c>
      <c r="D90" s="192">
        <v>0.68400000000000005</v>
      </c>
      <c r="E90" s="193">
        <v>9.7000000000000003E-2</v>
      </c>
      <c r="F90" s="194">
        <v>7.0000000000000007E-2</v>
      </c>
      <c r="G90" s="189"/>
      <c r="H90" s="189"/>
      <c r="I90" s="190"/>
      <c r="J90" s="186"/>
      <c r="K90" s="2"/>
      <c r="L90" s="2"/>
    </row>
    <row r="91" spans="1:12" ht="27" customHeight="1" x14ac:dyDescent="0.2">
      <c r="A91" s="197" t="s">
        <v>659</v>
      </c>
      <c r="B91" s="183" t="s">
        <v>539</v>
      </c>
      <c r="C91" s="183">
        <v>0</v>
      </c>
      <c r="D91" s="192">
        <v>0.46300000000000002</v>
      </c>
      <c r="E91" s="193">
        <v>8.4000000000000005E-2</v>
      </c>
      <c r="F91" s="194">
        <v>6.8000000000000005E-2</v>
      </c>
      <c r="G91" s="187">
        <v>0.89</v>
      </c>
      <c r="H91" s="187">
        <v>0.19</v>
      </c>
      <c r="I91" s="191">
        <v>0.41</v>
      </c>
      <c r="J91" s="185">
        <v>6.0000000000000001E-3</v>
      </c>
      <c r="K91" s="2"/>
      <c r="L91" s="2"/>
    </row>
    <row r="92" spans="1:12" ht="27" customHeight="1" x14ac:dyDescent="0.2">
      <c r="A92" s="197" t="s">
        <v>660</v>
      </c>
      <c r="B92" s="183" t="s">
        <v>539</v>
      </c>
      <c r="C92" s="183">
        <v>0</v>
      </c>
      <c r="D92" s="192">
        <v>0.61099999999999999</v>
      </c>
      <c r="E92" s="193">
        <v>0.125</v>
      </c>
      <c r="F92" s="194">
        <v>0.109</v>
      </c>
      <c r="G92" s="187">
        <v>1.06</v>
      </c>
      <c r="H92" s="187">
        <v>0.28000000000000003</v>
      </c>
      <c r="I92" s="191">
        <v>0.54</v>
      </c>
      <c r="J92" s="185">
        <v>6.0000000000000001E-3</v>
      </c>
      <c r="K92" s="2"/>
      <c r="L92" s="2"/>
    </row>
    <row r="93" spans="1:12" ht="27" customHeight="1" x14ac:dyDescent="0.2">
      <c r="A93" s="197" t="s">
        <v>661</v>
      </c>
      <c r="B93" s="183" t="s">
        <v>539</v>
      </c>
      <c r="C93" s="183">
        <v>0</v>
      </c>
      <c r="D93" s="192">
        <v>0.56699999999999995</v>
      </c>
      <c r="E93" s="193">
        <v>0.13800000000000001</v>
      </c>
      <c r="F93" s="194">
        <v>0.127</v>
      </c>
      <c r="G93" s="187">
        <v>9.1</v>
      </c>
      <c r="H93" s="187">
        <v>0.27</v>
      </c>
      <c r="I93" s="191">
        <v>0.63</v>
      </c>
      <c r="J93" s="185">
        <v>5.0000000000000001E-3</v>
      </c>
      <c r="K93" s="2"/>
      <c r="L93" s="2"/>
    </row>
    <row r="94" spans="1:12" ht="27" customHeight="1" x14ac:dyDescent="0.2">
      <c r="A94" s="197" t="s">
        <v>662</v>
      </c>
      <c r="B94" s="183" t="s">
        <v>539</v>
      </c>
      <c r="C94" s="183" t="s">
        <v>568</v>
      </c>
      <c r="D94" s="195">
        <v>1.546</v>
      </c>
      <c r="E94" s="196">
        <v>0.161</v>
      </c>
      <c r="F94" s="194">
        <v>0.115</v>
      </c>
      <c r="G94" s="189"/>
      <c r="H94" s="189"/>
      <c r="I94" s="190"/>
      <c r="J94" s="186"/>
      <c r="K94" s="2"/>
      <c r="L94" s="2"/>
    </row>
    <row r="95" spans="1:12" ht="27" customHeight="1" x14ac:dyDescent="0.2">
      <c r="A95" s="197" t="s">
        <v>663</v>
      </c>
      <c r="B95" s="183" t="s">
        <v>539</v>
      </c>
      <c r="C95" s="183">
        <v>0</v>
      </c>
      <c r="D95" s="192">
        <v>-0.66700000000000004</v>
      </c>
      <c r="E95" s="193">
        <v>-3.4000000000000002E-2</v>
      </c>
      <c r="F95" s="194">
        <v>-4.0000000000000001E-3</v>
      </c>
      <c r="G95" s="187">
        <v>0</v>
      </c>
      <c r="H95" s="189"/>
      <c r="I95" s="190"/>
      <c r="J95" s="186"/>
      <c r="K95" s="2"/>
      <c r="L95" s="2"/>
    </row>
    <row r="96" spans="1:12" ht="27" customHeight="1" x14ac:dyDescent="0.2">
      <c r="A96" s="197" t="s">
        <v>664</v>
      </c>
      <c r="B96" s="183" t="s">
        <v>539</v>
      </c>
      <c r="C96" s="183">
        <v>0</v>
      </c>
      <c r="D96" s="192">
        <v>-0.71399999999999997</v>
      </c>
      <c r="E96" s="193">
        <v>-3.4000000000000002E-2</v>
      </c>
      <c r="F96" s="194">
        <v>-4.0000000000000001E-3</v>
      </c>
      <c r="G96" s="187">
        <v>0</v>
      </c>
      <c r="H96" s="189"/>
      <c r="I96" s="190"/>
      <c r="J96" s="186"/>
      <c r="K96" s="2"/>
      <c r="L96" s="2"/>
    </row>
    <row r="97" spans="1:12" ht="27" customHeight="1" x14ac:dyDescent="0.2">
      <c r="A97" s="197" t="s">
        <v>665</v>
      </c>
      <c r="B97" s="183" t="s">
        <v>539</v>
      </c>
      <c r="C97" s="183">
        <v>0</v>
      </c>
      <c r="D97" s="192">
        <v>-0.66700000000000004</v>
      </c>
      <c r="E97" s="193">
        <v>-3.4000000000000002E-2</v>
      </c>
      <c r="F97" s="194">
        <v>-4.0000000000000001E-3</v>
      </c>
      <c r="G97" s="187">
        <v>0</v>
      </c>
      <c r="H97" s="189"/>
      <c r="I97" s="190"/>
      <c r="J97" s="185">
        <v>0.01</v>
      </c>
      <c r="K97" s="2"/>
      <c r="L97" s="2"/>
    </row>
    <row r="98" spans="1:12" ht="27" customHeight="1" x14ac:dyDescent="0.2">
      <c r="A98" s="197" t="s">
        <v>666</v>
      </c>
      <c r="B98" s="183" t="s">
        <v>539</v>
      </c>
      <c r="C98" s="183">
        <v>0</v>
      </c>
      <c r="D98" s="192">
        <v>-0.71399999999999997</v>
      </c>
      <c r="E98" s="193">
        <v>-3.4000000000000002E-2</v>
      </c>
      <c r="F98" s="194">
        <v>-4.0000000000000001E-3</v>
      </c>
      <c r="G98" s="187">
        <v>0</v>
      </c>
      <c r="H98" s="189"/>
      <c r="I98" s="190"/>
      <c r="J98" s="185">
        <v>0.01</v>
      </c>
      <c r="K98" s="2"/>
      <c r="L98" s="2"/>
    </row>
    <row r="99" spans="1:12" ht="27" customHeight="1" x14ac:dyDescent="0.2">
      <c r="A99" s="197" t="s">
        <v>667</v>
      </c>
      <c r="B99" s="183" t="s">
        <v>539</v>
      </c>
      <c r="C99" s="183">
        <v>0</v>
      </c>
      <c r="D99" s="192">
        <v>-0.88100000000000001</v>
      </c>
      <c r="E99" s="193">
        <v>-2.9000000000000001E-2</v>
      </c>
      <c r="F99" s="194">
        <v>-3.0000000000000001E-3</v>
      </c>
      <c r="G99" s="187">
        <v>10.07</v>
      </c>
      <c r="H99" s="189"/>
      <c r="I99" s="190"/>
      <c r="J99" s="185">
        <v>1.4E-2</v>
      </c>
      <c r="K99" s="2"/>
      <c r="L99" s="2"/>
    </row>
    <row r="100" spans="1:12" ht="27" customHeight="1" x14ac:dyDescent="0.2">
      <c r="B100" s="2"/>
      <c r="C100" s="122"/>
      <c r="E100" s="2"/>
      <c r="F100" s="122"/>
      <c r="G100" s="122"/>
      <c r="H100" s="122"/>
      <c r="I100" s="2"/>
      <c r="J100" s="2"/>
      <c r="K100" s="2"/>
      <c r="L100" s="2"/>
    </row>
    <row r="101" spans="1:12" ht="27" customHeight="1" x14ac:dyDescent="0.2">
      <c r="B101" s="2"/>
      <c r="C101" s="122"/>
      <c r="D101" s="122"/>
      <c r="E101" s="2"/>
      <c r="F101" s="122"/>
      <c r="G101" s="122"/>
      <c r="H101" s="122"/>
      <c r="I101" s="2"/>
      <c r="J101" s="2"/>
      <c r="K101" s="2"/>
      <c r="L101" s="2"/>
    </row>
    <row r="102" spans="1:12" ht="27" customHeight="1" x14ac:dyDescent="0.2">
      <c r="B102" s="2"/>
      <c r="C102" s="122"/>
      <c r="E102" s="2"/>
      <c r="F102" s="122"/>
      <c r="G102" s="122"/>
      <c r="H102" s="122"/>
      <c r="I102" s="2"/>
      <c r="J102" s="2"/>
      <c r="K102" s="2"/>
      <c r="L102" s="2"/>
    </row>
    <row r="103" spans="1:12" ht="27" customHeight="1" x14ac:dyDescent="0.2">
      <c r="B103" s="2"/>
      <c r="C103" s="122"/>
      <c r="D103" s="122"/>
      <c r="E103" s="2"/>
      <c r="F103" s="122"/>
      <c r="G103" s="122"/>
      <c r="H103" s="2"/>
      <c r="I103" s="2"/>
      <c r="J103" s="2"/>
      <c r="K103" s="2"/>
      <c r="L103" s="2"/>
    </row>
    <row r="104" spans="1:12" ht="27" customHeight="1" x14ac:dyDescent="0.2">
      <c r="B104" s="2"/>
      <c r="C104" s="122"/>
      <c r="E104" s="2"/>
      <c r="F104" s="122"/>
      <c r="G104" s="122"/>
      <c r="H104" s="2"/>
      <c r="I104" s="2"/>
      <c r="J104" s="2"/>
      <c r="K104" s="2"/>
      <c r="L104" s="2"/>
    </row>
    <row r="105" spans="1:12" ht="27" customHeight="1" x14ac:dyDescent="0.2">
      <c r="B105" s="2"/>
      <c r="C105" s="122"/>
      <c r="D105" s="122"/>
      <c r="E105" s="2"/>
      <c r="F105" s="122"/>
      <c r="G105" s="122"/>
      <c r="H105" s="2"/>
      <c r="I105" s="2"/>
      <c r="J105" s="2"/>
      <c r="K105" s="2"/>
      <c r="L105" s="2"/>
    </row>
    <row r="106" spans="1:12" ht="27" customHeight="1" x14ac:dyDescent="0.2">
      <c r="B106" s="2"/>
      <c r="C106" s="122"/>
      <c r="E106" s="2"/>
      <c r="F106" s="122"/>
      <c r="G106" s="122"/>
      <c r="H106" s="2"/>
      <c r="I106" s="2"/>
      <c r="J106" s="2"/>
      <c r="K106" s="2"/>
      <c r="L106" s="2"/>
    </row>
    <row r="107" spans="1:12" ht="27" customHeight="1" x14ac:dyDescent="0.2">
      <c r="B107" s="2"/>
      <c r="C107" s="122"/>
      <c r="D107" s="122"/>
      <c r="E107" s="2"/>
      <c r="F107" s="122"/>
      <c r="G107" s="122"/>
      <c r="H107" s="2"/>
      <c r="I107" s="2"/>
      <c r="J107" s="2"/>
      <c r="K107" s="2"/>
      <c r="L107" s="2"/>
    </row>
    <row r="108" spans="1:12" ht="27" customHeight="1" x14ac:dyDescent="0.2">
      <c r="B108" s="2"/>
      <c r="C108" s="122"/>
      <c r="E108" s="2"/>
      <c r="F108" s="122"/>
      <c r="G108" s="122"/>
      <c r="H108" s="2"/>
      <c r="I108" s="2"/>
      <c r="J108" s="2"/>
      <c r="K108" s="2"/>
      <c r="L108" s="2"/>
    </row>
    <row r="109" spans="1:12" ht="27" customHeight="1" x14ac:dyDescent="0.2">
      <c r="B109" s="2"/>
      <c r="C109" s="122"/>
      <c r="D109" s="122"/>
      <c r="E109" s="2"/>
      <c r="F109" s="122"/>
      <c r="G109" s="122"/>
      <c r="H109" s="2"/>
      <c r="I109" s="2"/>
      <c r="J109" s="2"/>
      <c r="K109" s="2"/>
      <c r="L109" s="2"/>
    </row>
    <row r="110" spans="1:12" ht="27" customHeight="1" x14ac:dyDescent="0.2">
      <c r="B110" s="2"/>
      <c r="C110" s="122"/>
      <c r="E110" s="2"/>
      <c r="F110" s="122"/>
      <c r="G110" s="122"/>
      <c r="H110" s="2"/>
      <c r="I110" s="2"/>
      <c r="J110" s="2"/>
      <c r="K110" s="2"/>
      <c r="L110" s="2"/>
    </row>
    <row r="111" spans="1:12" ht="27" customHeight="1" x14ac:dyDescent="0.2">
      <c r="B111" s="2"/>
      <c r="C111" s="122"/>
      <c r="D111" s="122"/>
      <c r="E111" s="2"/>
      <c r="F111" s="122"/>
      <c r="G111" s="122"/>
      <c r="H111" s="2"/>
      <c r="I111" s="2"/>
      <c r="J111" s="2"/>
      <c r="K111" s="2"/>
      <c r="L111" s="2"/>
    </row>
    <row r="112" spans="1:12" ht="27" customHeight="1" x14ac:dyDescent="0.2">
      <c r="B112" s="2"/>
      <c r="C112" s="122"/>
      <c r="E112" s="2"/>
      <c r="F112" s="122"/>
      <c r="G112" s="122"/>
      <c r="H112" s="122"/>
      <c r="I112" s="2"/>
      <c r="J112" s="2"/>
      <c r="K112" s="2"/>
      <c r="L112" s="2"/>
    </row>
    <row r="113" spans="2:12" ht="27" customHeight="1" x14ac:dyDescent="0.2">
      <c r="B113" s="2"/>
      <c r="C113" s="122"/>
      <c r="D113" s="122"/>
      <c r="E113" s="2"/>
      <c r="F113" s="122"/>
      <c r="G113" s="122"/>
      <c r="H113" s="122"/>
      <c r="I113" s="2"/>
      <c r="J113" s="2"/>
      <c r="K113" s="2"/>
      <c r="L113" s="2"/>
    </row>
    <row r="114" spans="2:12" ht="27" customHeight="1" x14ac:dyDescent="0.2">
      <c r="B114" s="2"/>
      <c r="C114" s="122"/>
      <c r="E114" s="2"/>
      <c r="F114" s="122"/>
      <c r="G114" s="122"/>
      <c r="H114" s="122"/>
      <c r="I114" s="2"/>
      <c r="J114" s="2"/>
      <c r="K114" s="2"/>
      <c r="L114" s="2"/>
    </row>
    <row r="115" spans="2:12" ht="27" customHeight="1" x14ac:dyDescent="0.2">
      <c r="B115" s="2"/>
      <c r="C115" s="122"/>
      <c r="D115" s="122"/>
      <c r="E115" s="2"/>
      <c r="F115" s="122"/>
      <c r="G115" s="122"/>
      <c r="H115" s="2"/>
      <c r="I115" s="2"/>
      <c r="J115" s="2"/>
      <c r="K115" s="2"/>
      <c r="L115" s="2"/>
    </row>
    <row r="116" spans="2:12" ht="27" customHeight="1" x14ac:dyDescent="0.2">
      <c r="B116" s="2"/>
      <c r="C116" s="122"/>
      <c r="E116" s="2"/>
      <c r="F116" s="122"/>
      <c r="G116" s="122"/>
      <c r="H116" s="2"/>
      <c r="I116" s="2"/>
      <c r="J116" s="2"/>
      <c r="K116" s="2"/>
      <c r="L116" s="2"/>
    </row>
    <row r="117" spans="2:12" ht="27" customHeight="1" x14ac:dyDescent="0.2">
      <c r="B117" s="2"/>
      <c r="C117" s="122"/>
      <c r="D117" s="122"/>
      <c r="E117" s="2"/>
      <c r="F117" s="122"/>
      <c r="G117" s="122"/>
      <c r="H117" s="2"/>
      <c r="I117" s="2"/>
      <c r="J117" s="2"/>
      <c r="K117" s="2"/>
      <c r="L117" s="2"/>
    </row>
    <row r="118" spans="2:12" ht="27" customHeight="1" x14ac:dyDescent="0.2">
      <c r="B118" s="2"/>
      <c r="C118" s="122"/>
      <c r="E118" s="2"/>
      <c r="F118" s="122"/>
      <c r="G118" s="122"/>
      <c r="H118" s="2"/>
      <c r="I118" s="2"/>
      <c r="J118" s="2"/>
      <c r="K118" s="2"/>
      <c r="L118" s="2"/>
    </row>
    <row r="119" spans="2:12" ht="27" customHeight="1" x14ac:dyDescent="0.2">
      <c r="B119" s="2"/>
      <c r="C119" s="122"/>
      <c r="D119" s="122"/>
      <c r="E119" s="2"/>
      <c r="F119" s="122"/>
      <c r="G119" s="122"/>
      <c r="H119" s="2"/>
      <c r="I119" s="2"/>
      <c r="J119" s="2"/>
      <c r="K119" s="2"/>
      <c r="L119" s="2"/>
    </row>
    <row r="120" spans="2:12" ht="27" customHeight="1" x14ac:dyDescent="0.2">
      <c r="B120" s="2"/>
      <c r="C120" s="122"/>
      <c r="E120" s="2"/>
      <c r="F120" s="122"/>
      <c r="G120" s="122"/>
      <c r="H120" s="2"/>
      <c r="I120" s="2"/>
      <c r="J120" s="2"/>
      <c r="K120" s="2"/>
      <c r="L120" s="2"/>
    </row>
    <row r="121" spans="2:12" ht="27" customHeight="1" x14ac:dyDescent="0.2">
      <c r="B121" s="2"/>
      <c r="C121" s="122"/>
      <c r="D121" s="122"/>
      <c r="E121" s="2"/>
      <c r="F121" s="122"/>
      <c r="G121" s="122"/>
      <c r="H121" s="2"/>
      <c r="I121" s="2"/>
      <c r="J121" s="2"/>
      <c r="K121" s="2"/>
      <c r="L121" s="2"/>
    </row>
    <row r="122" spans="2:12" ht="27" customHeight="1" x14ac:dyDescent="0.2">
      <c r="B122" s="2"/>
      <c r="C122" s="122"/>
      <c r="E122" s="2"/>
      <c r="F122" s="122"/>
      <c r="G122" s="122"/>
      <c r="H122" s="122"/>
      <c r="I122" s="2"/>
      <c r="J122" s="2"/>
      <c r="K122" s="2"/>
      <c r="L122" s="2"/>
    </row>
    <row r="123" spans="2:12" ht="27" customHeight="1" x14ac:dyDescent="0.2">
      <c r="B123" s="2"/>
      <c r="C123" s="122"/>
      <c r="D123" s="122"/>
      <c r="E123" s="2"/>
      <c r="F123" s="122"/>
      <c r="G123" s="122"/>
      <c r="H123" s="122"/>
      <c r="I123" s="2"/>
      <c r="J123" s="2"/>
      <c r="K123" s="2"/>
      <c r="L123" s="2"/>
    </row>
    <row r="124" spans="2:12" ht="27" customHeight="1" x14ac:dyDescent="0.2">
      <c r="B124" s="2"/>
      <c r="C124" s="122"/>
      <c r="E124" s="2"/>
      <c r="F124" s="122"/>
      <c r="G124" s="122"/>
      <c r="H124" s="122"/>
      <c r="I124" s="2"/>
      <c r="J124" s="2"/>
      <c r="K124" s="2"/>
      <c r="L124" s="2"/>
    </row>
    <row r="125" spans="2:12" ht="27" customHeight="1" x14ac:dyDescent="0.2">
      <c r="B125" s="2"/>
      <c r="C125" s="122"/>
      <c r="D125" s="122"/>
      <c r="E125" s="2"/>
      <c r="F125" s="122"/>
      <c r="G125" s="122"/>
      <c r="H125" s="122"/>
      <c r="I125" s="2"/>
      <c r="J125" s="2"/>
      <c r="K125" s="2"/>
      <c r="L125" s="2"/>
    </row>
    <row r="126" spans="2:12" ht="27" customHeight="1" x14ac:dyDescent="0.2">
      <c r="B126" s="2"/>
      <c r="C126" s="122"/>
      <c r="E126" s="2"/>
      <c r="F126" s="122"/>
      <c r="G126" s="122"/>
      <c r="H126" s="122"/>
      <c r="I126" s="2"/>
      <c r="J126" s="2"/>
      <c r="K126" s="2"/>
      <c r="L126" s="2"/>
    </row>
    <row r="127" spans="2:12" ht="27" customHeight="1" x14ac:dyDescent="0.2">
      <c r="B127" s="2"/>
      <c r="C127" s="122"/>
      <c r="D127" s="122"/>
      <c r="E127" s="2"/>
      <c r="F127" s="122"/>
      <c r="G127" s="122"/>
      <c r="H127" s="122"/>
      <c r="I127" s="2"/>
      <c r="J127" s="2"/>
      <c r="K127" s="2"/>
      <c r="L127" s="2"/>
    </row>
    <row r="128" spans="2:12" ht="27" customHeight="1" x14ac:dyDescent="0.2">
      <c r="B128" s="2"/>
      <c r="C128" s="122"/>
      <c r="E128" s="2"/>
      <c r="F128" s="122"/>
      <c r="G128" s="122"/>
      <c r="H128" s="2"/>
      <c r="I128" s="2"/>
      <c r="J128" s="2"/>
      <c r="K128" s="2"/>
      <c r="L128" s="2"/>
    </row>
    <row r="129" spans="2:12" ht="27" customHeight="1" x14ac:dyDescent="0.2">
      <c r="B129" s="2"/>
      <c r="C129" s="122"/>
      <c r="D129" s="122"/>
      <c r="E129" s="2"/>
      <c r="F129" s="122"/>
      <c r="G129" s="122"/>
      <c r="H129" s="2"/>
      <c r="I129" s="2"/>
      <c r="J129" s="2"/>
      <c r="K129" s="2"/>
      <c r="L129" s="2"/>
    </row>
    <row r="130" spans="2:12" ht="27" customHeight="1" x14ac:dyDescent="0.2">
      <c r="B130" s="2"/>
      <c r="C130" s="122"/>
      <c r="E130" s="2"/>
      <c r="F130" s="122"/>
      <c r="G130" s="122"/>
      <c r="H130" s="2"/>
      <c r="I130" s="2"/>
      <c r="J130" s="2"/>
      <c r="K130" s="2"/>
      <c r="L130" s="2"/>
    </row>
    <row r="131" spans="2:12" ht="27" customHeight="1" x14ac:dyDescent="0.2">
      <c r="B131" s="2"/>
      <c r="C131" s="122"/>
      <c r="D131" s="122"/>
      <c r="E131" s="2"/>
      <c r="F131" s="122"/>
      <c r="G131" s="122"/>
      <c r="H131" s="2"/>
      <c r="I131" s="2"/>
      <c r="J131" s="2"/>
      <c r="K131" s="2"/>
      <c r="L131" s="2"/>
    </row>
    <row r="132" spans="2:12" ht="27" customHeight="1" x14ac:dyDescent="0.2">
      <c r="B132" s="2"/>
      <c r="C132" s="122"/>
      <c r="E132" s="2"/>
      <c r="F132" s="122"/>
      <c r="G132" s="122"/>
      <c r="H132" s="2"/>
      <c r="I132" s="2"/>
      <c r="J132" s="2"/>
      <c r="K132" s="2"/>
      <c r="L132" s="2"/>
    </row>
    <row r="133" spans="2:12" ht="27" customHeight="1" x14ac:dyDescent="0.2">
      <c r="B133" s="2"/>
      <c r="C133" s="122"/>
      <c r="D133" s="122"/>
      <c r="E133" s="2"/>
      <c r="F133" s="122"/>
      <c r="G133" s="122"/>
      <c r="H133" s="2"/>
      <c r="I133" s="2"/>
      <c r="J133" s="2"/>
      <c r="K133" s="2"/>
      <c r="L133" s="2"/>
    </row>
    <row r="134" spans="2:12" ht="27" customHeight="1" x14ac:dyDescent="0.2">
      <c r="B134" s="2"/>
      <c r="C134" s="122"/>
      <c r="E134" s="2"/>
      <c r="F134" s="122"/>
      <c r="G134" s="122"/>
      <c r="H134" s="2"/>
      <c r="I134" s="2"/>
      <c r="J134" s="2"/>
      <c r="K134" s="2"/>
      <c r="L134" s="2"/>
    </row>
    <row r="135" spans="2:12" ht="27" customHeight="1" x14ac:dyDescent="0.2">
      <c r="B135" s="2"/>
      <c r="C135" s="122"/>
      <c r="D135" s="122"/>
      <c r="E135" s="2"/>
      <c r="F135" s="122"/>
      <c r="G135" s="122"/>
      <c r="H135" s="2"/>
      <c r="I135" s="2"/>
      <c r="J135" s="2"/>
      <c r="K135" s="2"/>
      <c r="L135" s="2"/>
    </row>
    <row r="136" spans="2:12" ht="27" customHeight="1" x14ac:dyDescent="0.2">
      <c r="B136" s="2"/>
      <c r="C136" s="122"/>
      <c r="E136" s="2"/>
      <c r="F136" s="122"/>
      <c r="G136" s="122"/>
      <c r="H136" s="2"/>
      <c r="I136" s="2"/>
      <c r="J136" s="2"/>
      <c r="K136" s="2"/>
      <c r="L136" s="2"/>
    </row>
    <row r="137" spans="2:12" ht="27" customHeight="1" x14ac:dyDescent="0.2">
      <c r="B137" s="2"/>
      <c r="C137" s="122"/>
      <c r="D137" s="122"/>
      <c r="E137" s="2"/>
      <c r="F137" s="122"/>
      <c r="G137" s="122"/>
      <c r="H137" s="122"/>
      <c r="I137" s="2"/>
      <c r="J137" s="2"/>
      <c r="K137" s="2"/>
      <c r="L137" s="2"/>
    </row>
    <row r="138" spans="2:12" ht="27" customHeight="1" x14ac:dyDescent="0.2">
      <c r="B138" s="2"/>
      <c r="C138" s="122"/>
      <c r="E138" s="2"/>
      <c r="F138" s="122"/>
      <c r="G138" s="122"/>
      <c r="H138" s="122"/>
      <c r="I138" s="2"/>
      <c r="J138" s="2"/>
      <c r="K138" s="2"/>
      <c r="L138" s="2"/>
    </row>
    <row r="139" spans="2:12" ht="27" customHeight="1" x14ac:dyDescent="0.2">
      <c r="B139" s="2"/>
      <c r="C139" s="122"/>
      <c r="D139" s="122"/>
      <c r="E139" s="2"/>
      <c r="F139" s="122"/>
      <c r="G139" s="122"/>
      <c r="H139" s="122"/>
      <c r="I139" s="2"/>
      <c r="J139" s="2"/>
      <c r="K139" s="2"/>
      <c r="L139" s="2"/>
    </row>
    <row r="140" spans="2:12" ht="27" customHeight="1" x14ac:dyDescent="0.2">
      <c r="B140" s="2"/>
      <c r="C140" s="122"/>
      <c r="E140" s="2"/>
      <c r="F140" s="122"/>
      <c r="G140" s="122"/>
      <c r="H140" s="2"/>
      <c r="I140" s="2"/>
      <c r="J140" s="2"/>
      <c r="K140" s="2"/>
      <c r="L140" s="2"/>
    </row>
    <row r="141" spans="2:12" ht="27" customHeight="1" x14ac:dyDescent="0.2">
      <c r="B141" s="2"/>
      <c r="C141" s="122"/>
      <c r="D141" s="122"/>
      <c r="E141" s="2"/>
      <c r="F141" s="122"/>
      <c r="G141" s="122"/>
      <c r="H141" s="2"/>
      <c r="I141" s="2"/>
      <c r="J141" s="2"/>
      <c r="K141" s="2"/>
      <c r="L141" s="2"/>
    </row>
    <row r="142" spans="2:12" ht="27" customHeight="1" x14ac:dyDescent="0.2">
      <c r="B142" s="2"/>
      <c r="C142" s="122"/>
      <c r="E142" s="2"/>
      <c r="F142" s="122"/>
      <c r="G142" s="122"/>
      <c r="H142" s="2"/>
      <c r="I142" s="2"/>
      <c r="J142" s="2"/>
      <c r="K142" s="2"/>
      <c r="L142" s="2"/>
    </row>
    <row r="143" spans="2:12" ht="27" customHeight="1" x14ac:dyDescent="0.2">
      <c r="B143" s="2"/>
      <c r="C143" s="122"/>
      <c r="D143" s="122"/>
      <c r="E143" s="2"/>
      <c r="F143" s="122"/>
      <c r="G143" s="122"/>
      <c r="H143" s="2"/>
      <c r="I143" s="2"/>
      <c r="J143" s="2"/>
      <c r="K143" s="2"/>
      <c r="L143" s="2"/>
    </row>
    <row r="144" spans="2:12" ht="27" customHeight="1" x14ac:dyDescent="0.2">
      <c r="B144" s="2"/>
      <c r="C144" s="122"/>
      <c r="E144" s="2"/>
      <c r="F144" s="122"/>
      <c r="G144" s="122"/>
      <c r="H144" s="2"/>
      <c r="I144" s="2"/>
      <c r="J144" s="2"/>
      <c r="K144" s="2"/>
      <c r="L144" s="2"/>
    </row>
    <row r="145" spans="2:12" ht="27" customHeight="1" x14ac:dyDescent="0.2">
      <c r="B145" s="2"/>
      <c r="C145" s="122"/>
      <c r="D145" s="122"/>
      <c r="E145" s="2"/>
      <c r="F145" s="122"/>
      <c r="G145" s="122"/>
      <c r="H145" s="2"/>
      <c r="I145" s="2"/>
      <c r="J145" s="2"/>
      <c r="K145" s="2"/>
      <c r="L145" s="2"/>
    </row>
    <row r="146" spans="2:12" ht="27" customHeight="1" x14ac:dyDescent="0.2">
      <c r="B146" s="2"/>
      <c r="C146" s="122"/>
      <c r="E146" s="2"/>
      <c r="F146" s="122"/>
      <c r="G146" s="122"/>
      <c r="H146" s="2"/>
      <c r="I146" s="2"/>
      <c r="J146" s="2"/>
      <c r="K146" s="2"/>
      <c r="L146" s="2"/>
    </row>
    <row r="147" spans="2:12" ht="27" customHeight="1" x14ac:dyDescent="0.2">
      <c r="B147" s="2"/>
      <c r="C147" s="122"/>
      <c r="D147" s="122"/>
      <c r="E147" s="2"/>
      <c r="F147" s="122"/>
      <c r="G147" s="122"/>
      <c r="H147" s="122"/>
      <c r="I147" s="2"/>
      <c r="J147" s="2"/>
      <c r="K147" s="2"/>
      <c r="L147" s="2"/>
    </row>
    <row r="148" spans="2:12" ht="27" customHeight="1" x14ac:dyDescent="0.2">
      <c r="B148" s="2"/>
      <c r="C148" s="122"/>
      <c r="E148" s="2"/>
      <c r="F148" s="122"/>
      <c r="G148" s="122"/>
      <c r="H148" s="122"/>
      <c r="I148" s="2"/>
      <c r="J148" s="2"/>
      <c r="K148" s="2"/>
      <c r="L148" s="2"/>
    </row>
    <row r="149" spans="2:12" ht="27" customHeight="1" x14ac:dyDescent="0.2">
      <c r="B149" s="2"/>
      <c r="C149" s="122"/>
      <c r="D149" s="122"/>
      <c r="E149" s="2"/>
      <c r="F149" s="122"/>
      <c r="G149" s="122"/>
      <c r="H149" s="122"/>
      <c r="I149" s="2"/>
      <c r="J149" s="2"/>
      <c r="K149" s="2"/>
      <c r="L149" s="2"/>
    </row>
    <row r="150" spans="2:12" ht="27" customHeight="1" x14ac:dyDescent="0.2">
      <c r="B150" s="2"/>
      <c r="C150" s="122"/>
      <c r="E150" s="2"/>
      <c r="F150" s="122"/>
      <c r="G150" s="122"/>
      <c r="H150" s="122"/>
      <c r="I150" s="2"/>
      <c r="J150" s="2"/>
      <c r="K150" s="2"/>
      <c r="L150" s="2"/>
    </row>
    <row r="151" spans="2:12" ht="27" customHeight="1" x14ac:dyDescent="0.2">
      <c r="B151" s="2"/>
      <c r="C151" s="122"/>
      <c r="D151" s="122"/>
      <c r="E151" s="2"/>
      <c r="F151" s="122"/>
      <c r="G151" s="122"/>
      <c r="H151" s="122"/>
      <c r="I151" s="2"/>
      <c r="J151" s="2"/>
      <c r="K151" s="2"/>
      <c r="L151" s="2"/>
    </row>
    <row r="152" spans="2:12" ht="27" customHeight="1" x14ac:dyDescent="0.2">
      <c r="B152" s="2"/>
      <c r="C152" s="122"/>
      <c r="E152" s="2"/>
      <c r="F152" s="122"/>
      <c r="G152" s="122"/>
      <c r="H152" s="122"/>
      <c r="I152" s="2"/>
      <c r="J152" s="2"/>
      <c r="K152" s="2"/>
      <c r="L152" s="2"/>
    </row>
    <row r="153" spans="2:12" ht="27" customHeight="1" x14ac:dyDescent="0.2">
      <c r="B153" s="2"/>
      <c r="C153" s="122"/>
      <c r="D153" s="122"/>
      <c r="E153" s="2"/>
      <c r="F153" s="122"/>
      <c r="G153" s="122"/>
      <c r="H153" s="2"/>
      <c r="I153" s="2"/>
      <c r="J153" s="2"/>
      <c r="K153" s="2"/>
      <c r="L153" s="2"/>
    </row>
    <row r="154" spans="2:12" ht="27" customHeight="1" x14ac:dyDescent="0.2">
      <c r="B154" s="2"/>
      <c r="C154" s="122"/>
      <c r="E154" s="2"/>
      <c r="F154" s="122"/>
      <c r="G154" s="122"/>
      <c r="H154" s="2"/>
      <c r="I154" s="2"/>
      <c r="J154" s="2"/>
      <c r="K154" s="2"/>
      <c r="L154" s="2"/>
    </row>
    <row r="155" spans="2:12" ht="27" customHeight="1" x14ac:dyDescent="0.2">
      <c r="B155" s="2"/>
      <c r="C155" s="122"/>
      <c r="D155" s="122"/>
      <c r="E155" s="2"/>
      <c r="F155" s="122"/>
      <c r="G155" s="122"/>
      <c r="H155" s="2"/>
      <c r="I155" s="2"/>
      <c r="J155" s="2"/>
      <c r="K155" s="2"/>
      <c r="L155" s="2"/>
    </row>
    <row r="156" spans="2:12" ht="27" customHeight="1" x14ac:dyDescent="0.2">
      <c r="B156" s="2"/>
      <c r="C156" s="122"/>
      <c r="E156" s="2"/>
      <c r="F156" s="122"/>
      <c r="G156" s="122"/>
      <c r="H156" s="2"/>
      <c r="I156" s="2"/>
      <c r="J156" s="2"/>
      <c r="K156" s="2"/>
      <c r="L156" s="2"/>
    </row>
    <row r="157" spans="2:12" ht="27" customHeight="1" x14ac:dyDescent="0.2">
      <c r="B157" s="2"/>
      <c r="C157" s="122"/>
      <c r="D157" s="122"/>
      <c r="E157" s="2"/>
      <c r="F157" s="122"/>
      <c r="G157" s="122"/>
      <c r="H157" s="2"/>
      <c r="I157" s="2"/>
      <c r="J157" s="2"/>
      <c r="K157" s="2"/>
      <c r="L157" s="2"/>
    </row>
    <row r="158" spans="2:12" ht="27" customHeight="1" x14ac:dyDescent="0.2">
      <c r="B158" s="2"/>
      <c r="C158" s="122"/>
      <c r="E158" s="2"/>
      <c r="F158" s="122"/>
      <c r="G158" s="122"/>
      <c r="H158" s="2"/>
      <c r="I158" s="2"/>
      <c r="J158" s="2"/>
      <c r="K158" s="2"/>
      <c r="L158" s="2"/>
    </row>
    <row r="159" spans="2:12" ht="27" customHeight="1" x14ac:dyDescent="0.2">
      <c r="B159" s="2"/>
      <c r="C159" s="122"/>
      <c r="D159" s="122"/>
      <c r="E159" s="2"/>
      <c r="F159" s="122"/>
      <c r="G159" s="122"/>
      <c r="H159" s="2"/>
      <c r="I159" s="2"/>
      <c r="J159" s="2"/>
      <c r="K159" s="2"/>
      <c r="L159" s="2"/>
    </row>
    <row r="160" spans="2:12" ht="27" customHeight="1" x14ac:dyDescent="0.2">
      <c r="B160" s="2"/>
      <c r="C160" s="122"/>
      <c r="E160" s="2"/>
      <c r="F160" s="122"/>
      <c r="G160" s="122"/>
      <c r="H160" s="2"/>
      <c r="I160" s="2"/>
      <c r="J160" s="2"/>
      <c r="K160" s="2"/>
      <c r="L160" s="2"/>
    </row>
    <row r="161" spans="2:12" ht="27" customHeight="1" x14ac:dyDescent="0.2">
      <c r="B161" s="2"/>
      <c r="C161" s="122"/>
      <c r="D161" s="122"/>
      <c r="E161" s="2"/>
      <c r="F161" s="122"/>
      <c r="G161" s="122"/>
      <c r="H161" s="2"/>
      <c r="I161" s="2"/>
      <c r="J161" s="2"/>
      <c r="K161" s="2"/>
      <c r="L161" s="2"/>
    </row>
    <row r="162" spans="2:12" ht="27" customHeight="1" x14ac:dyDescent="0.2">
      <c r="B162" s="2"/>
      <c r="C162" s="122"/>
      <c r="E162" s="2"/>
      <c r="F162" s="122"/>
      <c r="G162" s="122"/>
      <c r="H162" s="122"/>
      <c r="I162" s="2"/>
      <c r="J162" s="2"/>
      <c r="K162" s="2"/>
      <c r="L162" s="2"/>
    </row>
    <row r="163" spans="2:12" ht="27" customHeight="1" x14ac:dyDescent="0.2">
      <c r="B163" s="2"/>
      <c r="C163" s="122"/>
      <c r="D163" s="122"/>
      <c r="E163" s="2"/>
      <c r="F163" s="122"/>
      <c r="G163" s="122"/>
      <c r="H163" s="122"/>
      <c r="I163" s="2"/>
      <c r="J163" s="2"/>
      <c r="K163" s="2"/>
      <c r="L163" s="2"/>
    </row>
    <row r="164" spans="2:12" ht="27" customHeight="1" x14ac:dyDescent="0.2">
      <c r="B164" s="2"/>
      <c r="C164" s="122"/>
      <c r="E164" s="2"/>
      <c r="F164" s="122"/>
      <c r="G164" s="122"/>
      <c r="H164" s="122"/>
      <c r="I164" s="2"/>
      <c r="J164" s="2"/>
      <c r="K164" s="2"/>
      <c r="L164" s="2"/>
    </row>
    <row r="165" spans="2:12" ht="27" customHeight="1" x14ac:dyDescent="0.2">
      <c r="B165" s="2"/>
      <c r="C165" s="122"/>
      <c r="D165" s="122"/>
      <c r="E165" s="2"/>
      <c r="F165" s="122"/>
      <c r="G165" s="122"/>
      <c r="H165" s="2"/>
      <c r="I165" s="2"/>
      <c r="J165" s="2"/>
      <c r="K165" s="2"/>
      <c r="L165" s="2"/>
    </row>
    <row r="166" spans="2:12" ht="27" customHeight="1" x14ac:dyDescent="0.2">
      <c r="B166" s="2"/>
      <c r="C166" s="122"/>
      <c r="E166" s="2"/>
      <c r="F166" s="122"/>
      <c r="G166" s="122"/>
      <c r="H166" s="2"/>
      <c r="I166" s="2"/>
      <c r="J166" s="2"/>
      <c r="K166" s="2"/>
      <c r="L166" s="2"/>
    </row>
    <row r="167" spans="2:12" ht="27" customHeight="1" x14ac:dyDescent="0.2">
      <c r="B167" s="2"/>
      <c r="C167" s="122"/>
      <c r="D167" s="122"/>
      <c r="E167" s="2"/>
      <c r="F167" s="122"/>
      <c r="G167" s="122"/>
      <c r="H167" s="2"/>
      <c r="I167" s="2"/>
      <c r="J167" s="2"/>
      <c r="K167" s="2"/>
      <c r="L167" s="2"/>
    </row>
    <row r="168" spans="2:12" ht="27" customHeight="1" x14ac:dyDescent="0.2">
      <c r="B168" s="2"/>
      <c r="C168" s="122"/>
      <c r="E168" s="2"/>
      <c r="F168" s="122"/>
      <c r="G168" s="122"/>
      <c r="H168" s="2"/>
      <c r="I168" s="2"/>
      <c r="J168" s="2"/>
      <c r="K168" s="2"/>
      <c r="L168" s="2"/>
    </row>
    <row r="169" spans="2:12" ht="27" customHeight="1" x14ac:dyDescent="0.2">
      <c r="B169" s="2"/>
      <c r="C169" s="122"/>
      <c r="D169" s="122"/>
      <c r="E169" s="2"/>
      <c r="F169" s="122"/>
      <c r="G169" s="122"/>
      <c r="H169" s="2"/>
      <c r="I169" s="2"/>
      <c r="J169" s="2"/>
      <c r="K169" s="2"/>
      <c r="L169" s="2"/>
    </row>
    <row r="170" spans="2:12" ht="27" customHeight="1" x14ac:dyDescent="0.2">
      <c r="B170" s="2"/>
      <c r="C170" s="122"/>
      <c r="E170" s="2"/>
      <c r="F170" s="122"/>
      <c r="G170" s="122"/>
      <c r="H170" s="2"/>
      <c r="I170" s="2"/>
      <c r="J170" s="2"/>
      <c r="K170" s="2"/>
      <c r="L170" s="2"/>
    </row>
    <row r="171" spans="2:12" ht="27" customHeight="1" x14ac:dyDescent="0.2">
      <c r="B171" s="2"/>
      <c r="C171" s="122"/>
      <c r="D171" s="122"/>
      <c r="E171" s="2"/>
      <c r="F171" s="122"/>
      <c r="G171" s="122"/>
      <c r="H171" s="2"/>
      <c r="I171" s="2"/>
      <c r="J171" s="2"/>
      <c r="K171" s="2"/>
      <c r="L171" s="2"/>
    </row>
    <row r="172" spans="2:12" ht="27" customHeight="1" x14ac:dyDescent="0.2">
      <c r="B172" s="2"/>
      <c r="C172" s="122"/>
      <c r="E172" s="2"/>
      <c r="F172" s="122"/>
      <c r="G172" s="122"/>
      <c r="H172" s="122"/>
      <c r="I172" s="2"/>
      <c r="J172" s="2"/>
      <c r="K172" s="2"/>
      <c r="L172" s="2"/>
    </row>
    <row r="173" spans="2:12" ht="27" customHeight="1" x14ac:dyDescent="0.2">
      <c r="B173" s="2"/>
      <c r="C173" s="122"/>
      <c r="D173" s="122"/>
      <c r="E173" s="2"/>
      <c r="F173" s="122"/>
      <c r="G173" s="122"/>
      <c r="H173" s="122"/>
      <c r="I173" s="2"/>
      <c r="J173" s="2"/>
      <c r="K173" s="2"/>
      <c r="L173" s="2"/>
    </row>
    <row r="174" spans="2:12" ht="27" customHeight="1" x14ac:dyDescent="0.2">
      <c r="B174" s="2"/>
      <c r="C174" s="122"/>
      <c r="E174" s="2"/>
      <c r="F174" s="122"/>
      <c r="G174" s="122"/>
      <c r="H174" s="122"/>
      <c r="I174" s="2"/>
      <c r="J174" s="2"/>
      <c r="K174" s="2"/>
      <c r="L174" s="2"/>
    </row>
    <row r="175" spans="2:12" ht="27" customHeight="1" x14ac:dyDescent="0.2">
      <c r="B175" s="2"/>
      <c r="C175" s="122"/>
      <c r="D175" s="122"/>
      <c r="E175" s="2"/>
      <c r="F175" s="122"/>
      <c r="G175" s="122"/>
      <c r="H175" s="122"/>
      <c r="I175" s="2"/>
      <c r="J175" s="2"/>
      <c r="K175" s="2"/>
      <c r="L175" s="2"/>
    </row>
    <row r="176" spans="2:12" ht="27" customHeight="1" x14ac:dyDescent="0.2">
      <c r="B176" s="2"/>
      <c r="C176" s="122"/>
      <c r="E176" s="2"/>
      <c r="F176" s="122"/>
      <c r="G176" s="122"/>
      <c r="H176" s="122"/>
      <c r="I176" s="2"/>
      <c r="J176" s="2"/>
      <c r="K176" s="2"/>
      <c r="L176" s="2"/>
    </row>
    <row r="177" spans="2:16" ht="27" customHeight="1" x14ac:dyDescent="0.2">
      <c r="B177" s="2"/>
      <c r="C177" s="122"/>
      <c r="D177" s="122"/>
      <c r="E177" s="2"/>
      <c r="F177" s="122"/>
      <c r="G177" s="122"/>
      <c r="H177" s="122"/>
      <c r="I177" s="2"/>
      <c r="J177" s="2"/>
      <c r="K177" s="2"/>
      <c r="L177" s="2"/>
    </row>
    <row r="178" spans="2:16" ht="27.75" customHeight="1" x14ac:dyDescent="0.2">
      <c r="B178" s="2"/>
      <c r="C178" s="122"/>
      <c r="E178" s="2"/>
      <c r="F178" s="122"/>
      <c r="G178" s="122"/>
      <c r="H178" s="2"/>
      <c r="I178" s="2"/>
      <c r="J178" s="2"/>
      <c r="K178" s="2"/>
      <c r="L178" s="2"/>
    </row>
    <row r="179" spans="2:16" ht="27.75" customHeight="1" x14ac:dyDescent="0.2">
      <c r="B179" s="2"/>
      <c r="C179" s="122"/>
      <c r="D179" s="122"/>
      <c r="E179" s="2"/>
      <c r="F179" s="122"/>
      <c r="G179" s="122"/>
      <c r="H179" s="2"/>
      <c r="I179" s="2"/>
      <c r="J179" s="2"/>
      <c r="K179" s="2"/>
      <c r="L179" s="2"/>
    </row>
    <row r="180" spans="2:16" ht="27.75" customHeight="1" x14ac:dyDescent="0.2">
      <c r="B180" s="2"/>
      <c r="C180" s="122"/>
      <c r="E180" s="2"/>
      <c r="F180" s="122"/>
      <c r="G180" s="122"/>
      <c r="H180" s="2"/>
      <c r="I180" s="2"/>
      <c r="J180" s="2"/>
      <c r="K180" s="2"/>
      <c r="L180" s="2"/>
    </row>
    <row r="181" spans="2:16" ht="27.75" customHeight="1" x14ac:dyDescent="0.2">
      <c r="B181" s="2"/>
      <c r="C181" s="122"/>
      <c r="D181" s="122"/>
      <c r="E181" s="2"/>
      <c r="F181" s="122"/>
      <c r="G181" s="122"/>
      <c r="H181" s="2"/>
      <c r="I181" s="2"/>
      <c r="J181" s="2"/>
      <c r="K181" s="2"/>
      <c r="L181" s="2"/>
    </row>
    <row r="182" spans="2:16" ht="27.75" customHeight="1" x14ac:dyDescent="0.2">
      <c r="B182" s="2"/>
      <c r="C182" s="122"/>
      <c r="E182" s="2"/>
      <c r="F182" s="122"/>
      <c r="G182" s="122"/>
      <c r="H182" s="2"/>
      <c r="I182" s="2"/>
      <c r="J182" s="2"/>
      <c r="K182" s="2"/>
      <c r="L182" s="2"/>
    </row>
    <row r="183" spans="2:16" ht="27.75" customHeight="1" x14ac:dyDescent="0.2">
      <c r="B183" s="2"/>
      <c r="C183" s="122"/>
      <c r="D183" s="122"/>
      <c r="E183" s="2"/>
      <c r="F183" s="122"/>
      <c r="G183" s="122"/>
      <c r="H183" s="2"/>
      <c r="I183" s="2"/>
      <c r="J183" s="2"/>
      <c r="K183" s="2"/>
      <c r="L183" s="2"/>
    </row>
    <row r="184" spans="2:16" ht="27.75" customHeight="1" x14ac:dyDescent="0.2">
      <c r="B184" s="2"/>
      <c r="C184" s="122"/>
      <c r="E184" s="2"/>
      <c r="F184" s="122"/>
      <c r="G184" s="122"/>
      <c r="H184" s="2"/>
      <c r="I184" s="2"/>
      <c r="J184" s="2"/>
      <c r="K184" s="2"/>
      <c r="L184" s="2"/>
    </row>
    <row r="185" spans="2:16" ht="27.75" customHeight="1" x14ac:dyDescent="0.2">
      <c r="B185" s="2"/>
      <c r="C185" s="122"/>
      <c r="D185" s="122"/>
      <c r="E185" s="2"/>
      <c r="F185" s="122"/>
      <c r="G185" s="122"/>
      <c r="H185" s="2"/>
      <c r="I185" s="2"/>
      <c r="J185" s="2"/>
      <c r="K185" s="2"/>
      <c r="L185" s="2"/>
    </row>
    <row r="186" spans="2:16" ht="27.75" customHeight="1" x14ac:dyDescent="0.2">
      <c r="B186" s="2"/>
      <c r="C186" s="122"/>
      <c r="E186" s="2"/>
      <c r="F186" s="122"/>
      <c r="G186" s="122"/>
      <c r="H186" s="2"/>
      <c r="I186" s="2"/>
      <c r="J186" s="2"/>
      <c r="K186" s="2"/>
      <c r="L186" s="2"/>
    </row>
    <row r="187" spans="2:16" ht="27.75" customHeight="1" x14ac:dyDescent="0.2">
      <c r="B187" s="2"/>
      <c r="C187" s="122"/>
      <c r="D187" s="122"/>
      <c r="E187" s="2"/>
      <c r="F187" s="122"/>
      <c r="G187" s="122"/>
      <c r="H187" s="2"/>
      <c r="I187" s="2"/>
      <c r="J187" s="2"/>
      <c r="K187" s="2"/>
      <c r="L187" s="2"/>
    </row>
    <row r="188" spans="2:16" ht="27.75" customHeight="1" x14ac:dyDescent="0.2">
      <c r="B188" s="2"/>
      <c r="C188" s="122"/>
      <c r="E188" s="2"/>
      <c r="F188" s="122"/>
      <c r="G188" s="122"/>
      <c r="H188" s="2"/>
      <c r="I188" s="2"/>
      <c r="J188" s="2"/>
      <c r="K188" s="2"/>
      <c r="L188" s="2"/>
    </row>
    <row r="189" spans="2:16" ht="27.75" customHeight="1" x14ac:dyDescent="0.2">
      <c r="B189" s="2"/>
      <c r="C189" s="122"/>
      <c r="D189" s="122"/>
      <c r="E189" s="2"/>
      <c r="F189" s="122"/>
      <c r="G189" s="122"/>
      <c r="H189" s="2"/>
      <c r="I189" s="2"/>
      <c r="J189" s="2"/>
      <c r="K189" s="2"/>
      <c r="L189" s="2"/>
    </row>
    <row r="190" spans="2:16" ht="27.75" customHeight="1" x14ac:dyDescent="0.2">
      <c r="B190" s="2"/>
      <c r="C190" s="122"/>
      <c r="E190" s="2"/>
      <c r="F190" s="122"/>
      <c r="G190" s="122"/>
      <c r="H190" s="2"/>
      <c r="I190" s="2"/>
      <c r="J190" s="2"/>
      <c r="K190" s="2"/>
      <c r="L190" s="2"/>
    </row>
    <row r="191" spans="2:16" ht="27.75" customHeight="1" x14ac:dyDescent="0.2">
      <c r="B191" s="2"/>
      <c r="C191" s="122"/>
      <c r="D191" s="122"/>
      <c r="E191" s="2"/>
      <c r="F191" s="122"/>
      <c r="G191" s="122"/>
      <c r="H191" s="2"/>
      <c r="I191" s="2"/>
      <c r="J191" s="2"/>
      <c r="K191" s="2"/>
      <c r="L191" s="2"/>
    </row>
    <row r="192" spans="2:16" ht="27.75" customHeight="1" x14ac:dyDescent="0.2">
      <c r="L192" s="2"/>
      <c r="M192" s="122"/>
      <c r="P192" s="122"/>
    </row>
    <row r="193" spans="12:16" ht="27.75" customHeight="1" x14ac:dyDescent="0.2">
      <c r="L193" s="2"/>
      <c r="M193" s="122"/>
      <c r="N193" s="122"/>
      <c r="P193" s="122"/>
    </row>
    <row r="194" spans="12:16" ht="27.75" customHeight="1" x14ac:dyDescent="0.2">
      <c r="L194" s="2"/>
      <c r="M194" s="122"/>
      <c r="P194" s="122"/>
    </row>
    <row r="195" spans="12:16" ht="27.75" customHeight="1" x14ac:dyDescent="0.2">
      <c r="L195" s="2"/>
      <c r="M195" s="122"/>
      <c r="N195" s="122"/>
      <c r="P195" s="122"/>
    </row>
    <row r="196" spans="12:16" ht="27.75" customHeight="1" x14ac:dyDescent="0.2">
      <c r="L196" s="2"/>
      <c r="M196" s="122"/>
      <c r="P196" s="122"/>
    </row>
    <row r="197" spans="12:16" ht="27.75" customHeight="1" x14ac:dyDescent="0.2">
      <c r="L197" s="2"/>
      <c r="M197" s="122"/>
      <c r="N197" s="122"/>
      <c r="P197" s="122"/>
    </row>
    <row r="198" spans="12:16" ht="27.75" customHeight="1" x14ac:dyDescent="0.2">
      <c r="L198" s="2"/>
      <c r="M198" s="122"/>
      <c r="P198" s="122"/>
    </row>
    <row r="199" spans="12:16" ht="27.75" customHeight="1" x14ac:dyDescent="0.2">
      <c r="L199" s="2"/>
      <c r="M199" s="122"/>
      <c r="N199" s="122"/>
      <c r="P199" s="122"/>
    </row>
    <row r="200" spans="12:16" ht="27.75" customHeight="1" x14ac:dyDescent="0.2">
      <c r="L200" s="2"/>
      <c r="M200" s="122"/>
      <c r="P200" s="122"/>
    </row>
    <row r="201" spans="12:16" ht="27.75" customHeight="1" x14ac:dyDescent="0.2">
      <c r="L201" s="2"/>
      <c r="M201" s="122"/>
      <c r="N201" s="122"/>
      <c r="P201" s="122"/>
    </row>
    <row r="202" spans="12:16" ht="27.75" customHeight="1" x14ac:dyDescent="0.2">
      <c r="L202" s="2"/>
      <c r="M202" s="122"/>
      <c r="P202" s="122"/>
    </row>
    <row r="203" spans="12:16" ht="27.75" customHeight="1" x14ac:dyDescent="0.2">
      <c r="L203" s="2"/>
      <c r="M203" s="122"/>
      <c r="N203" s="122"/>
      <c r="P203" s="122"/>
    </row>
    <row r="204" spans="12:16" ht="27.75" customHeight="1" x14ac:dyDescent="0.2">
      <c r="L204" s="2"/>
      <c r="M204" s="122"/>
      <c r="P204" s="122"/>
    </row>
    <row r="205" spans="12:16" ht="27.75" customHeight="1" x14ac:dyDescent="0.2">
      <c r="L205" s="2"/>
      <c r="M205" s="122"/>
      <c r="N205" s="122"/>
      <c r="P205" s="122"/>
    </row>
    <row r="206" spans="12:16" ht="27.75" customHeight="1" x14ac:dyDescent="0.2">
      <c r="L206" s="2"/>
      <c r="M206" s="122"/>
      <c r="P206" s="122"/>
    </row>
    <row r="207" spans="12:16" ht="27.75" customHeight="1" x14ac:dyDescent="0.2">
      <c r="L207" s="2"/>
      <c r="M207" s="122"/>
      <c r="N207" s="122"/>
      <c r="P207" s="122"/>
    </row>
    <row r="208" spans="12:16" ht="27.75" customHeight="1" x14ac:dyDescent="0.2">
      <c r="L208" s="2"/>
      <c r="M208" s="122"/>
      <c r="P208" s="122"/>
    </row>
    <row r="209" spans="12:16" ht="27.75" customHeight="1" x14ac:dyDescent="0.2">
      <c r="L209" s="2"/>
      <c r="M209" s="122"/>
      <c r="N209" s="122"/>
      <c r="P209" s="122"/>
    </row>
    <row r="210" spans="12:16" ht="27.75" customHeight="1" x14ac:dyDescent="0.2">
      <c r="L210" s="2"/>
      <c r="M210" s="122"/>
      <c r="P210" s="122"/>
    </row>
    <row r="211" spans="12:16" ht="27.75" customHeight="1" x14ac:dyDescent="0.2">
      <c r="L211" s="2"/>
      <c r="M211" s="122"/>
      <c r="N211" s="122"/>
      <c r="P211" s="122"/>
    </row>
    <row r="212" spans="12:16" ht="27.75" customHeight="1" x14ac:dyDescent="0.2">
      <c r="L212" s="2"/>
      <c r="M212" s="122"/>
      <c r="P212" s="122"/>
    </row>
    <row r="213" spans="12:16" ht="27.75" customHeight="1" x14ac:dyDescent="0.2">
      <c r="L213" s="2"/>
      <c r="M213" s="122"/>
      <c r="N213" s="122"/>
      <c r="P213" s="122"/>
    </row>
    <row r="214" spans="12:16" ht="27.75" customHeight="1" x14ac:dyDescent="0.2">
      <c r="L214" s="2"/>
      <c r="M214" s="122"/>
      <c r="P214" s="122"/>
    </row>
  </sheetData>
  <customSheetViews>
    <customSheetView guid="{5032A364-B81A-48DA-88DA-AB3B86B47EE9}" scale="70" fitToPage="1">
      <selection activeCell="D11" sqref="D11"/>
      <pageMargins left="0.39370078740157483" right="0.35433070866141736" top="0.9055118110236221" bottom="0.74803149606299213" header="0.51181102362204722" footer="0.51181102362204722"/>
      <pageSetup paperSize="9" scale="44" fitToHeight="0" orientation="portrait" r:id="rId1"/>
      <headerFooter differentFirst="1" scaleWithDoc="0">
        <oddFooter>&amp;C&amp;P of &amp;N</oddFooter>
        <firstHeader>&amp;L
Annex 4 - Charges applied to LDNOs with HV/LV end users</firstHeader>
        <firstFooter>&amp;C&amp;P of &amp;N</firstFooter>
      </headerFooter>
    </customSheetView>
  </customSheetViews>
  <mergeCells count="14">
    <mergeCell ref="F7:G7"/>
    <mergeCell ref="F11:G11"/>
    <mergeCell ref="H11:J11"/>
    <mergeCell ref="B10:D10"/>
    <mergeCell ref="B8:D8"/>
    <mergeCell ref="H9:J9"/>
    <mergeCell ref="F8:G8"/>
    <mergeCell ref="F9:G9"/>
    <mergeCell ref="F10:G10"/>
    <mergeCell ref="A2:J2"/>
    <mergeCell ref="F4:J4"/>
    <mergeCell ref="F5:G5"/>
    <mergeCell ref="A4:D4"/>
    <mergeCell ref="F6:G6"/>
  </mergeCells>
  <phoneticPr fontId="13" type="noConversion"/>
  <hyperlinks>
    <hyperlink ref="A1" location="Overview!A1" display="Back to Overview" xr:uid="{00000000-0004-0000-0600-000000000000}"/>
  </hyperlinks>
  <pageMargins left="0.39370078740157483" right="0.35433070866141736" top="0.86614173228346458" bottom="0.74803149606299213" header="0.27559055118110237" footer="0.31496062992125984"/>
  <pageSetup paperSize="9" scale="67" fitToHeight="0" orientation="landscape" r:id="rId2"/>
  <headerFooter scaleWithDoc="0">
    <oddHeader>&amp;L&amp;"Arial,Bold"Annex 4&amp;"Arial,Regular" - Charges applied to LDNOs with HV/LV end users</oddHeader>
    <firstFooter>&amp;C&amp;P of &amp;N</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I32"/>
  <sheetViews>
    <sheetView zoomScale="70" zoomScaleNormal="70" zoomScaleSheetLayoutView="100" workbookViewId="0">
      <selection activeCell="A15" sqref="A15"/>
    </sheetView>
  </sheetViews>
  <sheetFormatPr defaultRowHeight="12.75" x14ac:dyDescent="0.2"/>
  <cols>
    <col min="1" max="1" width="34.28515625" bestFit="1" customWidth="1"/>
    <col min="2" max="6" width="24" customWidth="1"/>
    <col min="9" max="9" width="14.5703125" customWidth="1"/>
  </cols>
  <sheetData>
    <row r="1" spans="1:9" s="2" customFormat="1" ht="27.75" customHeight="1" x14ac:dyDescent="0.2">
      <c r="A1" s="16" t="s">
        <v>21</v>
      </c>
      <c r="B1" s="3"/>
      <c r="D1" s="3"/>
      <c r="E1" s="3"/>
      <c r="F1" s="3"/>
      <c r="G1" s="10"/>
      <c r="H1" s="4"/>
      <c r="I1" s="4"/>
    </row>
    <row r="2" spans="1:9" s="2" customFormat="1" ht="27.75" customHeight="1" x14ac:dyDescent="0.2">
      <c r="A2" s="270" t="s">
        <v>417</v>
      </c>
      <c r="B2" s="270"/>
      <c r="C2" s="270"/>
      <c r="D2" s="270"/>
      <c r="E2" s="270"/>
      <c r="F2" s="3"/>
      <c r="G2" s="10"/>
      <c r="H2" s="4"/>
      <c r="I2" s="4"/>
    </row>
    <row r="3" spans="1:9" ht="47.25" customHeight="1" x14ac:dyDescent="0.2">
      <c r="A3" s="208" t="str">
        <f>Overview!B4&amp; " - Illustrative LLFs for year beginning "&amp;TEXT(Overview!D4,"D MMMM YYYY")</f>
        <v>Harlaxton Energy Networks Limited - GSP_L - Illustrative LLFs for year beginning 1st April 2021</v>
      </c>
      <c r="B3" s="208"/>
      <c r="C3" s="208"/>
      <c r="D3" s="208"/>
      <c r="E3" s="208"/>
    </row>
    <row r="4" spans="1:9" ht="19.5" customHeight="1" x14ac:dyDescent="0.2">
      <c r="A4" s="274" t="s">
        <v>14</v>
      </c>
      <c r="B4" s="22" t="s">
        <v>6</v>
      </c>
      <c r="C4" s="22" t="s">
        <v>7</v>
      </c>
      <c r="D4" s="22" t="s">
        <v>8</v>
      </c>
      <c r="E4" s="22" t="s">
        <v>9</v>
      </c>
    </row>
    <row r="5" spans="1:9" ht="19.5" customHeight="1" x14ac:dyDescent="0.2">
      <c r="A5" s="275"/>
      <c r="B5" s="22" t="s">
        <v>328</v>
      </c>
      <c r="C5" s="22" t="s">
        <v>329</v>
      </c>
      <c r="D5" s="22" t="s">
        <v>330</v>
      </c>
      <c r="E5" s="22" t="s">
        <v>331</v>
      </c>
    </row>
    <row r="6" spans="1:9" ht="25.5" x14ac:dyDescent="0.2">
      <c r="A6" s="49" t="s">
        <v>334</v>
      </c>
      <c r="B6" s="139"/>
      <c r="C6" s="139"/>
      <c r="D6" s="137" t="s">
        <v>515</v>
      </c>
      <c r="E6" s="137" t="s">
        <v>516</v>
      </c>
    </row>
    <row r="7" spans="1:9" ht="25.5" x14ac:dyDescent="0.2">
      <c r="A7" s="49" t="s">
        <v>335</v>
      </c>
      <c r="B7" s="137" t="s">
        <v>517</v>
      </c>
      <c r="C7" s="142" t="s">
        <v>518</v>
      </c>
      <c r="D7" s="137" t="s">
        <v>515</v>
      </c>
      <c r="E7" s="137" t="s">
        <v>519</v>
      </c>
    </row>
    <row r="8" spans="1:9" ht="25.5" x14ac:dyDescent="0.2">
      <c r="A8" s="49" t="s">
        <v>17</v>
      </c>
      <c r="B8" s="139"/>
      <c r="C8" s="139"/>
      <c r="D8" s="137" t="s">
        <v>515</v>
      </c>
      <c r="E8" s="137" t="s">
        <v>516</v>
      </c>
    </row>
    <row r="9" spans="1:9" ht="25.5" customHeight="1" x14ac:dyDescent="0.2">
      <c r="A9" s="50" t="s">
        <v>15</v>
      </c>
      <c r="B9" s="271" t="s">
        <v>16</v>
      </c>
      <c r="C9" s="272"/>
      <c r="D9" s="272"/>
      <c r="E9" s="273"/>
    </row>
    <row r="10" spans="1:9" x14ac:dyDescent="0.2">
      <c r="A10" s="14"/>
      <c r="B10" s="13"/>
      <c r="C10" s="13"/>
      <c r="D10" s="13"/>
      <c r="E10" s="13"/>
    </row>
    <row r="11" spans="1:9" x14ac:dyDescent="0.2">
      <c r="A11" s="12"/>
      <c r="B11" s="13"/>
      <c r="C11" s="13"/>
      <c r="D11" s="13"/>
      <c r="E11" s="13"/>
    </row>
    <row r="12" spans="1:9" ht="21.95" customHeight="1" x14ac:dyDescent="0.2">
      <c r="A12" s="263" t="s">
        <v>332</v>
      </c>
      <c r="B12" s="276"/>
      <c r="C12" s="276"/>
      <c r="D12" s="276"/>
      <c r="E12" s="276"/>
      <c r="F12" s="264"/>
    </row>
    <row r="13" spans="1:9" ht="21.95" customHeight="1" x14ac:dyDescent="0.2">
      <c r="A13" s="263" t="s">
        <v>5</v>
      </c>
      <c r="B13" s="276"/>
      <c r="C13" s="276"/>
      <c r="D13" s="276"/>
      <c r="E13" s="276"/>
      <c r="F13" s="264"/>
    </row>
    <row r="14" spans="1:9" ht="21.95" customHeight="1" x14ac:dyDescent="0.2">
      <c r="A14" s="22" t="s">
        <v>333</v>
      </c>
      <c r="B14" s="22" t="s">
        <v>6</v>
      </c>
      <c r="C14" s="22" t="s">
        <v>7</v>
      </c>
      <c r="D14" s="22" t="s">
        <v>8</v>
      </c>
      <c r="E14" s="22" t="s">
        <v>9</v>
      </c>
      <c r="F14" s="22" t="s">
        <v>10</v>
      </c>
    </row>
    <row r="15" spans="1:9" ht="89.25" x14ac:dyDescent="0.2">
      <c r="A15" s="1" t="s">
        <v>389</v>
      </c>
      <c r="B15" s="175"/>
      <c r="C15" s="175"/>
      <c r="D15" s="176"/>
      <c r="E15" s="176"/>
      <c r="F15" s="103" t="s">
        <v>525</v>
      </c>
    </row>
    <row r="16" spans="1:9" ht="29.25" customHeight="1" x14ac:dyDescent="0.2">
      <c r="A16" s="1" t="s">
        <v>390</v>
      </c>
      <c r="B16" s="177"/>
      <c r="C16" s="177"/>
      <c r="D16" s="178"/>
      <c r="E16" s="178"/>
      <c r="F16" s="103" t="s">
        <v>547</v>
      </c>
    </row>
    <row r="17" spans="1:7" ht="25.5" x14ac:dyDescent="0.2">
      <c r="A17" s="1" t="s">
        <v>391</v>
      </c>
      <c r="B17" s="179"/>
      <c r="C17" s="179"/>
      <c r="D17" s="180"/>
      <c r="E17" s="180"/>
      <c r="F17" s="104" t="s">
        <v>526</v>
      </c>
    </row>
    <row r="18" spans="1:7" ht="17.25" customHeight="1" x14ac:dyDescent="0.2">
      <c r="A18" s="1" t="s">
        <v>392</v>
      </c>
      <c r="B18" s="114"/>
      <c r="C18" s="114"/>
      <c r="D18" s="114"/>
      <c r="E18" s="114"/>
      <c r="F18" s="1" t="s">
        <v>527</v>
      </c>
    </row>
    <row r="19" spans="1:7" ht="17.25" customHeight="1" x14ac:dyDescent="0.2">
      <c r="A19" s="1" t="s">
        <v>393</v>
      </c>
      <c r="B19" s="114"/>
      <c r="C19" s="114"/>
      <c r="D19" s="114"/>
      <c r="E19" s="114"/>
      <c r="F19" s="1" t="s">
        <v>527</v>
      </c>
    </row>
    <row r="20" spans="1:7" ht="17.25" customHeight="1" x14ac:dyDescent="0.2">
      <c r="A20" s="1" t="s">
        <v>394</v>
      </c>
      <c r="B20" s="114"/>
      <c r="C20" s="114"/>
      <c r="D20" s="114"/>
      <c r="E20" s="114"/>
      <c r="F20" s="1" t="s">
        <v>527</v>
      </c>
    </row>
    <row r="21" spans="1:7" ht="17.25" customHeight="1" x14ac:dyDescent="0.2">
      <c r="A21" s="1" t="s">
        <v>395</v>
      </c>
      <c r="B21" s="114"/>
      <c r="C21" s="114"/>
      <c r="D21" s="114"/>
      <c r="E21" s="114"/>
      <c r="F21" s="1" t="s">
        <v>527</v>
      </c>
    </row>
    <row r="22" spans="1:7" ht="17.25" customHeight="1" x14ac:dyDescent="0.2">
      <c r="A22" s="1" t="s">
        <v>396</v>
      </c>
      <c r="B22" s="114"/>
      <c r="C22" s="114"/>
      <c r="D22" s="114"/>
      <c r="E22" s="114"/>
      <c r="F22" s="1" t="s">
        <v>527</v>
      </c>
    </row>
    <row r="24" spans="1:7" ht="21.95" customHeight="1" x14ac:dyDescent="0.2">
      <c r="A24" s="263" t="s">
        <v>300</v>
      </c>
      <c r="B24" s="276"/>
      <c r="C24" s="276"/>
      <c r="D24" s="276"/>
      <c r="E24" s="276"/>
      <c r="F24" s="264"/>
    </row>
    <row r="25" spans="1:7" ht="21.95" customHeight="1" x14ac:dyDescent="0.2">
      <c r="A25" s="263" t="s">
        <v>12</v>
      </c>
      <c r="B25" s="276"/>
      <c r="C25" s="276"/>
      <c r="D25" s="276"/>
      <c r="E25" s="276"/>
      <c r="F25" s="264"/>
    </row>
    <row r="26" spans="1:7" ht="21.95" customHeight="1" x14ac:dyDescent="0.2">
      <c r="A26" s="22" t="s">
        <v>11</v>
      </c>
      <c r="B26" s="22" t="s">
        <v>6</v>
      </c>
      <c r="C26" s="22" t="s">
        <v>7</v>
      </c>
      <c r="D26" s="22" t="s">
        <v>8</v>
      </c>
      <c r="E26" s="22" t="s">
        <v>9</v>
      </c>
      <c r="F26" s="22" t="s">
        <v>10</v>
      </c>
    </row>
    <row r="27" spans="1:7" x14ac:dyDescent="0.2">
      <c r="A27" s="277" t="s">
        <v>533</v>
      </c>
      <c r="B27" s="242"/>
      <c r="C27" s="242"/>
      <c r="D27" s="242"/>
      <c r="E27" s="242"/>
      <c r="F27" s="242"/>
      <c r="G27" s="243"/>
    </row>
    <row r="29" spans="1:7" ht="21.95" customHeight="1" x14ac:dyDescent="0.2">
      <c r="A29" s="263" t="s">
        <v>301</v>
      </c>
      <c r="B29" s="276"/>
      <c r="C29" s="276"/>
      <c r="D29" s="276"/>
      <c r="E29" s="276"/>
      <c r="F29" s="264"/>
    </row>
    <row r="30" spans="1:7" ht="21.95" customHeight="1" x14ac:dyDescent="0.2">
      <c r="A30" s="263" t="s">
        <v>13</v>
      </c>
      <c r="B30" s="276"/>
      <c r="C30" s="276"/>
      <c r="D30" s="276"/>
      <c r="E30" s="276"/>
      <c r="F30" s="264"/>
    </row>
    <row r="31" spans="1:7" ht="21.95" customHeight="1" x14ac:dyDescent="0.2">
      <c r="A31" s="22" t="s">
        <v>11</v>
      </c>
      <c r="B31" s="22" t="s">
        <v>6</v>
      </c>
      <c r="C31" s="22" t="s">
        <v>7</v>
      </c>
      <c r="D31" s="22" t="s">
        <v>8</v>
      </c>
      <c r="E31" s="22" t="s">
        <v>9</v>
      </c>
      <c r="F31" s="22" t="s">
        <v>10</v>
      </c>
    </row>
    <row r="32" spans="1:7" x14ac:dyDescent="0.2">
      <c r="A32" s="231" t="s">
        <v>533</v>
      </c>
      <c r="B32" s="242"/>
      <c r="C32" s="242"/>
      <c r="D32" s="242"/>
      <c r="E32" s="242"/>
      <c r="F32" s="242"/>
      <c r="G32" s="243"/>
    </row>
  </sheetData>
  <customSheetViews>
    <customSheetView guid="{5032A364-B81A-48DA-88DA-AB3B86B47EE9}" scale="80" fitToPage="1">
      <pageMargins left="0.70866141732283472" right="0.70866141732283472" top="0.74803149606299213" bottom="0.74803149606299213" header="0.31496062992125984" footer="0.31496062992125984"/>
      <pageSetup paperSize="9" scale="61" fitToHeight="0" orientation="portrait" r:id="rId1"/>
      <headerFooter differentFirst="1" scaleWithDoc="0">
        <oddFooter>&amp;C&amp;P of &amp;N</oddFooter>
        <firstHeader>&amp;L
Annex 5 – Schedule of Line Loss Factors</firstHeader>
        <firstFooter>&amp;C&amp;P of &amp;N</firstFooter>
      </headerFooter>
    </customSheetView>
  </customSheetViews>
  <mergeCells count="12">
    <mergeCell ref="A32:G32"/>
    <mergeCell ref="A2:E2"/>
    <mergeCell ref="B9:E9"/>
    <mergeCell ref="A3:E3"/>
    <mergeCell ref="A4:A5"/>
    <mergeCell ref="A30:F30"/>
    <mergeCell ref="A12:F12"/>
    <mergeCell ref="A13:F13"/>
    <mergeCell ref="A29:F29"/>
    <mergeCell ref="A24:F24"/>
    <mergeCell ref="A25:F25"/>
    <mergeCell ref="A27:G27"/>
  </mergeCells>
  <phoneticPr fontId="18" type="noConversion"/>
  <hyperlinks>
    <hyperlink ref="A1" location="Overview!A1" display="Back to Overview" xr:uid="{00000000-0004-0000-0700-000000000000}"/>
  </hyperlinks>
  <pageMargins left="0.39370078740157483" right="0.35433070866141736" top="0.51181102362204722" bottom="0.55118110236220474" header="0.27559055118110237" footer="0.31496062992125984"/>
  <pageSetup paperSize="9" scale="63" fitToHeight="0" orientation="portrait" r:id="rId2"/>
  <headerFooter scaleWithDoc="0">
    <oddHeader>&amp;L&amp;"Arial,Bold"Annex 5&amp;"Arial,Regular" – Schedule of Line Loss Factors</oddHeader>
    <firstFooter>&amp;C&amp;P of &amp;N</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Q10"/>
  <sheetViews>
    <sheetView zoomScaleNormal="100" zoomScaleSheetLayoutView="80" workbookViewId="0">
      <selection activeCell="A8" sqref="A8:Q8"/>
    </sheetView>
  </sheetViews>
  <sheetFormatPr defaultRowHeight="27.75" customHeight="1" x14ac:dyDescent="0.2"/>
  <cols>
    <col min="1" max="2" width="18" style="2" customWidth="1"/>
    <col min="3" max="3" width="8" style="2" customWidth="1"/>
    <col min="4" max="4" width="19.85546875" style="3" customWidth="1"/>
    <col min="5" max="5" width="6.85546875" style="3" bestFit="1" customWidth="1"/>
    <col min="6" max="6" width="15.140625" style="2" customWidth="1"/>
    <col min="7" max="7" width="50.5703125" style="3" customWidth="1"/>
    <col min="8" max="8" width="10.85546875" style="3" bestFit="1" customWidth="1"/>
    <col min="9" max="9" width="12" style="3" bestFit="1" customWidth="1"/>
    <col min="10" max="10" width="12.7109375" style="10" bestFit="1" customWidth="1"/>
    <col min="11" max="11" width="12.7109375" style="4" bestFit="1" customWidth="1"/>
    <col min="12" max="12" width="10.85546875" style="4" bestFit="1" customWidth="1"/>
    <col min="13" max="13" width="11.42578125" style="2" customWidth="1"/>
    <col min="14" max="14" width="12.85546875" style="2" customWidth="1"/>
    <col min="15" max="15" width="12.7109375" style="2" bestFit="1" customWidth="1"/>
    <col min="16" max="17" width="10.85546875" style="2" bestFit="1" customWidth="1"/>
    <col min="18" max="18" width="15.5703125" style="2" customWidth="1"/>
    <col min="19" max="16384" width="9.140625" style="2"/>
  </cols>
  <sheetData>
    <row r="1" spans="1:17" ht="56.25" customHeight="1" x14ac:dyDescent="0.2">
      <c r="A1" s="16" t="s">
        <v>21</v>
      </c>
      <c r="B1" s="16"/>
      <c r="C1" s="16"/>
      <c r="F1" s="23"/>
      <c r="G1" s="283" t="s">
        <v>302</v>
      </c>
      <c r="H1" s="283"/>
    </row>
    <row r="2" spans="1:17" ht="27.75" customHeight="1" x14ac:dyDescent="0.2">
      <c r="A2" s="278" t="s">
        <v>548</v>
      </c>
      <c r="B2" s="279"/>
      <c r="C2" s="279"/>
      <c r="D2" s="279"/>
      <c r="E2" s="279"/>
      <c r="F2" s="279"/>
      <c r="G2" s="279"/>
      <c r="H2" s="279"/>
      <c r="I2" s="279"/>
      <c r="J2" s="279"/>
      <c r="K2" s="279"/>
      <c r="L2" s="279"/>
      <c r="M2" s="279"/>
      <c r="N2" s="279"/>
      <c r="O2" s="280"/>
      <c r="P2" s="173"/>
    </row>
    <row r="3" spans="1:17" ht="17.25" customHeight="1" x14ac:dyDescent="0.2">
      <c r="A3" s="16"/>
      <c r="B3" s="16"/>
      <c r="C3" s="16"/>
      <c r="F3" s="23"/>
    </row>
    <row r="4" spans="1:17" s="11" customFormat="1" ht="25.5" customHeight="1" x14ac:dyDescent="0.2">
      <c r="A4" s="214" t="str">
        <f>Overview!B4&amp; " - Effective from "&amp;TEXT(Overview!D4,"D MMMM YYYY")&amp;" - "&amp;Overview!E4&amp;" new designated EHV charges"</f>
        <v>Harlaxton Energy Networks Limited - GSP_L - Effective from 1st April 2021 - Final new designated EHV charges</v>
      </c>
      <c r="B4" s="215"/>
      <c r="C4" s="215"/>
      <c r="D4" s="215"/>
      <c r="E4" s="215"/>
      <c r="F4" s="215"/>
      <c r="G4" s="215"/>
      <c r="H4" s="215"/>
      <c r="I4" s="215"/>
      <c r="J4" s="215"/>
      <c r="K4" s="215"/>
      <c r="L4" s="215"/>
      <c r="M4" s="215"/>
      <c r="N4" s="215"/>
      <c r="O4" s="216"/>
    </row>
    <row r="5" spans="1:17" ht="62.25" customHeight="1" x14ac:dyDescent="0.2">
      <c r="A5" s="26" t="s">
        <v>305</v>
      </c>
      <c r="B5" s="26" t="s">
        <v>290</v>
      </c>
      <c r="C5" s="26" t="s">
        <v>291</v>
      </c>
      <c r="D5" s="26" t="s">
        <v>306</v>
      </c>
      <c r="E5" s="26" t="s">
        <v>290</v>
      </c>
      <c r="F5" s="26" t="s">
        <v>292</v>
      </c>
      <c r="G5" s="42" t="s">
        <v>33</v>
      </c>
      <c r="H5" s="42" t="s">
        <v>404</v>
      </c>
      <c r="I5" s="42" t="s">
        <v>308</v>
      </c>
      <c r="J5" s="42" t="s">
        <v>405</v>
      </c>
      <c r="K5" s="42" t="s">
        <v>522</v>
      </c>
      <c r="L5" s="42" t="s">
        <v>407</v>
      </c>
      <c r="M5" s="42" t="s">
        <v>309</v>
      </c>
      <c r="N5" s="42" t="s">
        <v>408</v>
      </c>
      <c r="O5" s="42" t="s">
        <v>523</v>
      </c>
    </row>
    <row r="6" spans="1:17" ht="22.5" customHeight="1" x14ac:dyDescent="0.2">
      <c r="A6" s="284" t="s">
        <v>524</v>
      </c>
      <c r="B6" s="285"/>
      <c r="C6" s="285"/>
      <c r="D6" s="285"/>
      <c r="E6" s="285"/>
      <c r="F6" s="285"/>
      <c r="G6" s="285"/>
      <c r="H6" s="285"/>
      <c r="I6" s="285"/>
      <c r="J6" s="285"/>
      <c r="K6" s="285"/>
      <c r="L6" s="285"/>
      <c r="M6" s="285"/>
      <c r="N6" s="286"/>
      <c r="O6" s="27"/>
    </row>
    <row r="8" spans="1:17" ht="27.75" customHeight="1" x14ac:dyDescent="0.2">
      <c r="A8" s="281" t="str">
        <f>Overview!B4&amp; " - Effective from "&amp;TEXT(Overview!D4,"D MMMM YYYY")&amp;" - "&amp;Overview!E4&amp;" new designated EHV line loss factors"</f>
        <v>Harlaxton Energy Networks Limited - GSP_L - Effective from 1st April 2021 - Final new designated EHV line loss factors</v>
      </c>
      <c r="B8" s="282"/>
      <c r="C8" s="282"/>
      <c r="D8" s="282"/>
      <c r="E8" s="282"/>
      <c r="F8" s="282"/>
      <c r="G8" s="282"/>
      <c r="H8" s="282"/>
      <c r="I8" s="282"/>
      <c r="J8" s="282"/>
      <c r="K8" s="282"/>
      <c r="L8" s="282"/>
      <c r="M8" s="282"/>
      <c r="N8" s="282"/>
      <c r="O8" s="282"/>
      <c r="P8" s="282"/>
      <c r="Q8" s="282"/>
    </row>
    <row r="9" spans="1:17" ht="62.25" customHeight="1" x14ac:dyDescent="0.2">
      <c r="A9" s="26" t="s">
        <v>305</v>
      </c>
      <c r="B9" s="26" t="s">
        <v>290</v>
      </c>
      <c r="C9" s="26" t="s">
        <v>291</v>
      </c>
      <c r="D9" s="26" t="s">
        <v>306</v>
      </c>
      <c r="E9" s="26" t="s">
        <v>290</v>
      </c>
      <c r="F9" s="26" t="s">
        <v>292</v>
      </c>
      <c r="G9" s="42" t="s">
        <v>33</v>
      </c>
      <c r="H9" s="28" t="s">
        <v>418</v>
      </c>
      <c r="I9" s="28" t="s">
        <v>419</v>
      </c>
      <c r="J9" s="28" t="s">
        <v>420</v>
      </c>
      <c r="K9" s="28" t="s">
        <v>421</v>
      </c>
      <c r="L9" s="28" t="s">
        <v>422</v>
      </c>
      <c r="M9" s="30" t="s">
        <v>423</v>
      </c>
      <c r="N9" s="30" t="s">
        <v>424</v>
      </c>
      <c r="O9" s="30" t="s">
        <v>425</v>
      </c>
      <c r="P9" s="30" t="s">
        <v>426</v>
      </c>
      <c r="Q9" s="30" t="s">
        <v>427</v>
      </c>
    </row>
    <row r="10" spans="1:17" ht="22.5" customHeight="1" x14ac:dyDescent="0.2">
      <c r="A10" s="284" t="s">
        <v>524</v>
      </c>
      <c r="B10" s="285"/>
      <c r="C10" s="285"/>
      <c r="D10" s="285"/>
      <c r="E10" s="285"/>
      <c r="F10" s="285"/>
      <c r="G10" s="285"/>
      <c r="H10" s="285"/>
      <c r="I10" s="285"/>
      <c r="J10" s="285"/>
      <c r="K10" s="285"/>
      <c r="L10" s="285"/>
      <c r="M10" s="285"/>
      <c r="N10" s="286"/>
      <c r="O10" s="29"/>
      <c r="P10" s="29"/>
      <c r="Q10" s="29"/>
    </row>
  </sheetData>
  <customSheetViews>
    <customSheetView guid="{5032A364-B81A-48DA-88DA-AB3B86B47EE9}" scale="80" fitToPage="1">
      <selection activeCell="A4" sqref="A4:M4"/>
      <pageMargins left="0.39370078740157483" right="0.35433070866141736" top="1.1023622047244095" bottom="0.74803149606299213" header="0.35433070866141736" footer="0.51181102362204722"/>
      <pageSetup paperSize="9" scale="71" fitToHeight="0" orientation="landscape" r:id="rId1"/>
      <headerFooter differentFirst="1" scaleWithDoc="0">
        <oddFooter>&amp;C&amp;P of &amp;N</oddFooter>
        <firstHeader>&amp;L
Annex 2 - Schedule of Charges for use of the Distribution System by Designated EHV Properties (including LDNOs with Designated EHV Properties/end-users).</firstHeader>
        <firstFooter>&amp;C&amp;P of &amp;N</firstFooter>
      </headerFooter>
    </customSheetView>
  </customSheetViews>
  <mergeCells count="6">
    <mergeCell ref="A4:O4"/>
    <mergeCell ref="A2:O2"/>
    <mergeCell ref="A8:Q8"/>
    <mergeCell ref="G1:H1"/>
    <mergeCell ref="A10:N10"/>
    <mergeCell ref="A6:N6"/>
  </mergeCells>
  <hyperlinks>
    <hyperlink ref="A1" location="Overview!A1" display="Back to Overview" xr:uid="{00000000-0004-0000-0800-000000000000}"/>
  </hyperlinks>
  <pageMargins left="0.39370078740157483" right="0.35433070866141736" top="0.86614173228346458" bottom="0.74803149606299213" header="0.27559055118110237" footer="0.31496062992125984"/>
  <pageSetup paperSize="9" scale="56" fitToHeight="0" orientation="landscape" r:id="rId2"/>
  <headerFooter scaleWithDoc="0">
    <oddHeader>&amp;L&amp;"Arial,Bold"Annex 6 &amp;"Arial,Regular"- New Designated EHV Properties. Addendum to Schedule of Charges for use of the Distribution System by Designated EHV Properties (including LDNOs with Designated EHV Properties/end-users).</oddHeader>
    <oddFooter xml:space="preserve">&amp;L&amp;8Note: The list of MPANs / MSIDs provided may be incomplete; the DNO reserves the right to apply the listed charges to any other MPANs / MSIDs associated with the site.
</oddFooter>
    <firstFooter>&amp;L&amp;8Note: The list of MPANs / MSIDs provided may be incomplete; the DNO reserves the right to apply the listed charges to any other MPANs / MSIDs associated with the site.&amp;R&amp;P of &amp;N</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G930"/>
  <sheetViews>
    <sheetView zoomScaleNormal="100" zoomScaleSheetLayoutView="100" workbookViewId="0">
      <selection activeCell="A10" sqref="A10"/>
    </sheetView>
  </sheetViews>
  <sheetFormatPr defaultRowHeight="27.75" customHeight="1" x14ac:dyDescent="0.2"/>
  <cols>
    <col min="1" max="1" width="32" style="2" customWidth="1"/>
    <col min="2" max="2" width="44.5703125" style="2" customWidth="1"/>
    <col min="3" max="4" width="18.5703125" style="3" customWidth="1"/>
    <col min="5" max="5" width="15.5703125" style="2" customWidth="1"/>
    <col min="6" max="16384" width="9.140625" style="2"/>
  </cols>
  <sheetData>
    <row r="1" spans="1:7" ht="27.75" customHeight="1" x14ac:dyDescent="0.2">
      <c r="A1" s="16" t="s">
        <v>21</v>
      </c>
      <c r="B1" s="3"/>
      <c r="C1" s="2"/>
      <c r="E1" s="10"/>
      <c r="F1" s="4"/>
      <c r="G1" s="4"/>
    </row>
    <row r="2" spans="1:7" s="11" customFormat="1" ht="39.75" customHeight="1" x14ac:dyDescent="0.2">
      <c r="A2" s="214" t="str">
        <f>Overview!B4&amp; " - Effective from "&amp;TEXT(Overview!D4,"D MMMM YYYY")&amp;" - "&amp;Overview!E4&amp;" Nodal/Zonal charges"</f>
        <v>Harlaxton Energy Networks Limited - GSP_L - Effective from 1st April 2021 - Final Nodal/Zonal charges</v>
      </c>
      <c r="B2" s="215"/>
      <c r="C2" s="215"/>
      <c r="D2" s="215"/>
    </row>
    <row r="3" spans="1:7" ht="60.75" customHeight="1" x14ac:dyDescent="0.2">
      <c r="A3" s="22" t="s">
        <v>303</v>
      </c>
      <c r="B3" s="22" t="s">
        <v>3</v>
      </c>
      <c r="C3" s="22" t="s">
        <v>277</v>
      </c>
      <c r="D3" s="22" t="s">
        <v>278</v>
      </c>
    </row>
    <row r="4" spans="1:7" ht="12.75" x14ac:dyDescent="0.2">
      <c r="A4" s="287" t="s">
        <v>524</v>
      </c>
      <c r="B4" s="236"/>
      <c r="C4" s="236"/>
      <c r="D4" s="236"/>
    </row>
    <row r="5" spans="1:7" ht="12.75" x14ac:dyDescent="0.2">
      <c r="A5" s="55"/>
      <c r="B5" s="56"/>
      <c r="C5" s="54"/>
      <c r="D5" s="54"/>
    </row>
    <row r="6" spans="1:7" ht="12.75" x14ac:dyDescent="0.2">
      <c r="A6" s="55"/>
      <c r="B6" s="56"/>
      <c r="C6" s="54"/>
      <c r="D6" s="54"/>
    </row>
    <row r="7" spans="1:7" ht="12.75" x14ac:dyDescent="0.2">
      <c r="A7" s="55"/>
      <c r="B7" s="56"/>
      <c r="C7" s="54"/>
      <c r="D7" s="54"/>
    </row>
    <row r="8" spans="1:7" ht="12.75" x14ac:dyDescent="0.2">
      <c r="A8" s="55"/>
      <c r="B8" s="56"/>
      <c r="C8" s="54"/>
      <c r="D8" s="54"/>
    </row>
    <row r="9" spans="1:7" ht="12.75" x14ac:dyDescent="0.2">
      <c r="A9" s="55"/>
      <c r="B9" s="56"/>
      <c r="C9" s="54"/>
      <c r="D9" s="54"/>
    </row>
    <row r="10" spans="1:7" ht="12.75" x14ac:dyDescent="0.2">
      <c r="A10" s="55"/>
      <c r="B10" s="56"/>
      <c r="C10" s="54"/>
      <c r="D10" s="54"/>
    </row>
    <row r="11" spans="1:7" ht="12.75" x14ac:dyDescent="0.2">
      <c r="A11" s="55"/>
      <c r="B11" s="56"/>
      <c r="C11" s="54"/>
      <c r="D11" s="54"/>
    </row>
    <row r="12" spans="1:7" ht="12.75" x14ac:dyDescent="0.2">
      <c r="A12" s="55"/>
      <c r="B12" s="56"/>
      <c r="C12" s="54"/>
      <c r="D12" s="54"/>
    </row>
    <row r="13" spans="1:7" ht="12.75" x14ac:dyDescent="0.2">
      <c r="A13" s="55"/>
      <c r="B13" s="56"/>
      <c r="C13" s="54"/>
      <c r="D13" s="54"/>
    </row>
    <row r="14" spans="1:7" ht="12.75" x14ac:dyDescent="0.2">
      <c r="A14" s="55"/>
      <c r="B14" s="56"/>
      <c r="C14" s="54"/>
      <c r="D14" s="54"/>
    </row>
    <row r="15" spans="1:7" ht="12.75" x14ac:dyDescent="0.2">
      <c r="A15" s="55"/>
      <c r="B15" s="56"/>
      <c r="C15" s="54"/>
      <c r="D15" s="54"/>
    </row>
    <row r="16" spans="1:7" ht="12.75" x14ac:dyDescent="0.2">
      <c r="A16" s="55"/>
      <c r="B16" s="56"/>
      <c r="C16" s="54"/>
      <c r="D16" s="54"/>
    </row>
    <row r="17" spans="1:4" ht="12.75" x14ac:dyDescent="0.2">
      <c r="A17" s="55"/>
      <c r="B17" s="56"/>
      <c r="C17" s="54"/>
      <c r="D17" s="54"/>
    </row>
    <row r="18" spans="1:4" ht="12.75" x14ac:dyDescent="0.2">
      <c r="A18" s="55"/>
      <c r="B18" s="56"/>
      <c r="C18" s="54"/>
      <c r="D18" s="54"/>
    </row>
    <row r="19" spans="1:4" ht="12.75" x14ac:dyDescent="0.2">
      <c r="A19" s="55"/>
      <c r="B19" s="56"/>
      <c r="C19" s="54"/>
      <c r="D19" s="54"/>
    </row>
    <row r="20" spans="1:4" ht="12.75" x14ac:dyDescent="0.2">
      <c r="A20" s="55"/>
      <c r="B20" s="56"/>
      <c r="C20" s="54"/>
      <c r="D20" s="54"/>
    </row>
    <row r="21" spans="1:4" ht="12.75" x14ac:dyDescent="0.2">
      <c r="A21" s="55"/>
      <c r="B21" s="56"/>
      <c r="C21" s="54"/>
      <c r="D21" s="54"/>
    </row>
    <row r="22" spans="1:4" ht="12.75" x14ac:dyDescent="0.2">
      <c r="A22" s="55"/>
      <c r="B22" s="56"/>
      <c r="C22" s="54"/>
      <c r="D22" s="54"/>
    </row>
    <row r="23" spans="1:4" ht="12.75" x14ac:dyDescent="0.2">
      <c r="A23" s="55"/>
      <c r="B23" s="56"/>
      <c r="C23" s="54"/>
      <c r="D23" s="54"/>
    </row>
    <row r="24" spans="1:4" ht="12.75" x14ac:dyDescent="0.2">
      <c r="A24" s="55"/>
      <c r="B24" s="56"/>
      <c r="C24" s="54"/>
      <c r="D24" s="54"/>
    </row>
    <row r="25" spans="1:4" ht="12.75" x14ac:dyDescent="0.2">
      <c r="A25" s="55"/>
      <c r="B25" s="56"/>
      <c r="C25" s="54"/>
      <c r="D25" s="54"/>
    </row>
    <row r="26" spans="1:4" ht="12.75" x14ac:dyDescent="0.2">
      <c r="A26" s="55"/>
      <c r="B26" s="56"/>
      <c r="C26" s="54"/>
      <c r="D26" s="54"/>
    </row>
    <row r="27" spans="1:4" ht="12.75" x14ac:dyDescent="0.2">
      <c r="A27" s="55"/>
      <c r="B27" s="56"/>
      <c r="C27" s="54"/>
      <c r="D27" s="54"/>
    </row>
    <row r="28" spans="1:4" ht="12.75" x14ac:dyDescent="0.2">
      <c r="A28" s="55"/>
      <c r="B28" s="56"/>
      <c r="C28" s="54"/>
      <c r="D28" s="54"/>
    </row>
    <row r="29" spans="1:4" ht="12.75" x14ac:dyDescent="0.2">
      <c r="A29" s="55"/>
      <c r="B29" s="56"/>
      <c r="C29" s="54"/>
      <c r="D29" s="54"/>
    </row>
    <row r="30" spans="1:4" ht="12.75" x14ac:dyDescent="0.2">
      <c r="A30" s="55"/>
      <c r="B30" s="56"/>
      <c r="C30" s="54"/>
      <c r="D30" s="54"/>
    </row>
    <row r="31" spans="1:4" ht="12.75" x14ac:dyDescent="0.2">
      <c r="A31" s="55"/>
      <c r="B31" s="56"/>
      <c r="C31" s="54"/>
      <c r="D31" s="54"/>
    </row>
    <row r="32" spans="1:4" ht="12.75" x14ac:dyDescent="0.2">
      <c r="A32" s="55"/>
      <c r="B32" s="56"/>
      <c r="C32" s="54"/>
      <c r="D32" s="54"/>
    </row>
    <row r="33" spans="1:4" ht="12.75" x14ac:dyDescent="0.2">
      <c r="A33" s="55"/>
      <c r="B33" s="56"/>
      <c r="C33" s="54"/>
      <c r="D33" s="54"/>
    </row>
    <row r="34" spans="1:4" ht="12.75" x14ac:dyDescent="0.2">
      <c r="A34" s="55"/>
      <c r="B34" s="56"/>
      <c r="C34" s="54"/>
      <c r="D34" s="54"/>
    </row>
    <row r="35" spans="1:4" ht="12.75" x14ac:dyDescent="0.2">
      <c r="A35" s="55"/>
      <c r="B35" s="56"/>
      <c r="C35" s="54"/>
      <c r="D35" s="54"/>
    </row>
    <row r="36" spans="1:4" ht="12.75" x14ac:dyDescent="0.2">
      <c r="A36" s="55"/>
      <c r="B36" s="56"/>
      <c r="C36" s="54"/>
      <c r="D36" s="54"/>
    </row>
    <row r="37" spans="1:4" ht="12.75" x14ac:dyDescent="0.2">
      <c r="A37" s="55"/>
      <c r="B37" s="56"/>
      <c r="C37" s="54"/>
      <c r="D37" s="54"/>
    </row>
    <row r="38" spans="1:4" ht="12.75" x14ac:dyDescent="0.2">
      <c r="A38" s="55"/>
      <c r="B38" s="56"/>
      <c r="C38" s="54"/>
      <c r="D38" s="54"/>
    </row>
    <row r="39" spans="1:4" ht="12.75" x14ac:dyDescent="0.2">
      <c r="A39" s="55"/>
      <c r="B39" s="56"/>
      <c r="C39" s="54"/>
      <c r="D39" s="54"/>
    </row>
    <row r="40" spans="1:4" ht="12.75" x14ac:dyDescent="0.2">
      <c r="A40" s="55"/>
      <c r="B40" s="56"/>
      <c r="C40" s="54"/>
      <c r="D40" s="54"/>
    </row>
    <row r="41" spans="1:4" ht="12.75" x14ac:dyDescent="0.2">
      <c r="A41" s="55"/>
      <c r="B41" s="56"/>
      <c r="C41" s="54"/>
      <c r="D41" s="54"/>
    </row>
    <row r="42" spans="1:4" ht="12.75" x14ac:dyDescent="0.2">
      <c r="A42" s="55"/>
      <c r="B42" s="56"/>
      <c r="C42" s="54"/>
      <c r="D42" s="54"/>
    </row>
    <row r="43" spans="1:4" ht="12.75" x14ac:dyDescent="0.2">
      <c r="A43" s="55"/>
      <c r="B43" s="56"/>
      <c r="C43" s="54"/>
      <c r="D43" s="54"/>
    </row>
    <row r="44" spans="1:4" ht="12.75" x14ac:dyDescent="0.2">
      <c r="A44" s="55"/>
      <c r="B44" s="56"/>
      <c r="C44" s="54"/>
      <c r="D44" s="54"/>
    </row>
    <row r="45" spans="1:4" ht="12.75" x14ac:dyDescent="0.2">
      <c r="A45" s="55"/>
      <c r="B45" s="56"/>
      <c r="C45" s="54"/>
      <c r="D45" s="54"/>
    </row>
    <row r="46" spans="1:4" ht="12.75" x14ac:dyDescent="0.2">
      <c r="A46" s="55"/>
      <c r="B46" s="56"/>
      <c r="C46" s="54"/>
      <c r="D46" s="54"/>
    </row>
    <row r="47" spans="1:4" ht="12.75" x14ac:dyDescent="0.2">
      <c r="A47" s="55"/>
      <c r="B47" s="56"/>
      <c r="C47" s="54"/>
      <c r="D47" s="54"/>
    </row>
    <row r="48" spans="1:4" ht="12.75" x14ac:dyDescent="0.2">
      <c r="A48" s="55"/>
      <c r="B48" s="56"/>
      <c r="C48" s="54"/>
      <c r="D48" s="54"/>
    </row>
    <row r="49" spans="1:4" ht="12.75" x14ac:dyDescent="0.2">
      <c r="A49" s="55"/>
      <c r="B49" s="56"/>
      <c r="C49" s="54"/>
      <c r="D49" s="54"/>
    </row>
    <row r="50" spans="1:4" ht="12.75" x14ac:dyDescent="0.2">
      <c r="A50" s="55"/>
      <c r="B50" s="56"/>
      <c r="C50" s="54"/>
      <c r="D50" s="54"/>
    </row>
    <row r="51" spans="1:4" ht="12.75" x14ac:dyDescent="0.2">
      <c r="A51" s="55"/>
      <c r="B51" s="56"/>
      <c r="C51" s="54"/>
      <c r="D51" s="54"/>
    </row>
    <row r="52" spans="1:4" ht="12.75" x14ac:dyDescent="0.2">
      <c r="A52" s="55"/>
      <c r="B52" s="56"/>
      <c r="C52" s="54"/>
      <c r="D52" s="54"/>
    </row>
    <row r="53" spans="1:4" ht="12.75" x14ac:dyDescent="0.2">
      <c r="A53" s="55"/>
      <c r="B53" s="56"/>
      <c r="C53" s="54"/>
      <c r="D53" s="54"/>
    </row>
    <row r="54" spans="1:4" ht="12.75" x14ac:dyDescent="0.2">
      <c r="A54" s="55"/>
      <c r="B54" s="56"/>
      <c r="C54" s="54"/>
      <c r="D54" s="54"/>
    </row>
    <row r="55" spans="1:4" ht="12.75" x14ac:dyDescent="0.2">
      <c r="A55" s="55"/>
      <c r="B55" s="56"/>
      <c r="C55" s="54"/>
      <c r="D55" s="54"/>
    </row>
    <row r="56" spans="1:4" ht="12.75" x14ac:dyDescent="0.2">
      <c r="A56" s="55"/>
      <c r="B56" s="56"/>
      <c r="C56" s="54"/>
      <c r="D56" s="54"/>
    </row>
    <row r="57" spans="1:4" ht="12.75" x14ac:dyDescent="0.2">
      <c r="A57" s="55"/>
      <c r="B57" s="56"/>
      <c r="C57" s="54"/>
      <c r="D57" s="54"/>
    </row>
    <row r="58" spans="1:4" ht="12.75" x14ac:dyDescent="0.2">
      <c r="A58" s="55"/>
      <c r="B58" s="56"/>
      <c r="C58" s="54"/>
      <c r="D58" s="54"/>
    </row>
    <row r="59" spans="1:4" ht="12.75" x14ac:dyDescent="0.2">
      <c r="A59" s="55"/>
      <c r="B59" s="56"/>
      <c r="C59" s="54"/>
      <c r="D59" s="54"/>
    </row>
    <row r="60" spans="1:4" ht="12.75" x14ac:dyDescent="0.2">
      <c r="A60" s="55"/>
      <c r="B60" s="56"/>
      <c r="C60" s="54"/>
      <c r="D60" s="54"/>
    </row>
    <row r="61" spans="1:4" ht="12.75" x14ac:dyDescent="0.2">
      <c r="A61" s="55"/>
      <c r="B61" s="56"/>
      <c r="C61" s="54"/>
      <c r="D61" s="54"/>
    </row>
    <row r="62" spans="1:4" ht="12.75" x14ac:dyDescent="0.2">
      <c r="A62" s="55"/>
      <c r="B62" s="56"/>
      <c r="C62" s="54"/>
      <c r="D62" s="54"/>
    </row>
    <row r="63" spans="1:4" ht="12.75" x14ac:dyDescent="0.2">
      <c r="A63" s="55"/>
      <c r="B63" s="56"/>
      <c r="C63" s="54"/>
      <c r="D63" s="54"/>
    </row>
    <row r="64" spans="1:4" ht="12.75" x14ac:dyDescent="0.2">
      <c r="A64" s="55"/>
      <c r="B64" s="56"/>
      <c r="C64" s="54"/>
      <c r="D64" s="54"/>
    </row>
    <row r="65" spans="1:4" ht="12.75" x14ac:dyDescent="0.2">
      <c r="A65" s="55"/>
      <c r="B65" s="56"/>
      <c r="C65" s="54"/>
      <c r="D65" s="54"/>
    </row>
    <row r="66" spans="1:4" ht="12.75" x14ac:dyDescent="0.2">
      <c r="A66" s="55"/>
      <c r="B66" s="56"/>
      <c r="C66" s="54"/>
      <c r="D66" s="54"/>
    </row>
    <row r="67" spans="1:4" ht="12.75" x14ac:dyDescent="0.2">
      <c r="A67" s="55"/>
      <c r="B67" s="56"/>
      <c r="C67" s="54"/>
      <c r="D67" s="54"/>
    </row>
    <row r="68" spans="1:4" ht="12.75" x14ac:dyDescent="0.2">
      <c r="A68" s="55"/>
      <c r="B68" s="56"/>
      <c r="C68" s="54"/>
      <c r="D68" s="54"/>
    </row>
    <row r="69" spans="1:4" ht="12.75" x14ac:dyDescent="0.2">
      <c r="A69" s="55"/>
      <c r="B69" s="56"/>
      <c r="C69" s="54"/>
      <c r="D69" s="54"/>
    </row>
    <row r="70" spans="1:4" ht="12.75" x14ac:dyDescent="0.2">
      <c r="A70" s="55"/>
      <c r="B70" s="56"/>
      <c r="C70" s="54"/>
      <c r="D70" s="54"/>
    </row>
    <row r="71" spans="1:4" ht="12.75" x14ac:dyDescent="0.2">
      <c r="A71" s="55"/>
      <c r="B71" s="56"/>
      <c r="C71" s="54"/>
      <c r="D71" s="54"/>
    </row>
    <row r="72" spans="1:4" ht="12.75" x14ac:dyDescent="0.2">
      <c r="A72" s="55"/>
      <c r="B72" s="56"/>
      <c r="C72" s="54"/>
      <c r="D72" s="54"/>
    </row>
    <row r="73" spans="1:4" ht="12.75" x14ac:dyDescent="0.2">
      <c r="A73" s="55"/>
      <c r="B73" s="56"/>
      <c r="C73" s="54"/>
      <c r="D73" s="54"/>
    </row>
    <row r="74" spans="1:4" ht="12.75" x14ac:dyDescent="0.2">
      <c r="A74" s="55"/>
      <c r="B74" s="56"/>
      <c r="C74" s="54"/>
      <c r="D74" s="54"/>
    </row>
    <row r="75" spans="1:4" ht="12.75" x14ac:dyDescent="0.2">
      <c r="A75" s="55"/>
      <c r="B75" s="56"/>
      <c r="C75" s="54"/>
      <c r="D75" s="54"/>
    </row>
    <row r="76" spans="1:4" ht="12.75" x14ac:dyDescent="0.2">
      <c r="A76" s="55"/>
      <c r="B76" s="56"/>
      <c r="C76" s="54"/>
      <c r="D76" s="54"/>
    </row>
    <row r="77" spans="1:4" ht="12.75" x14ac:dyDescent="0.2">
      <c r="A77" s="55"/>
      <c r="B77" s="56"/>
      <c r="C77" s="54"/>
      <c r="D77" s="54"/>
    </row>
    <row r="78" spans="1:4" ht="12.75" x14ac:dyDescent="0.2">
      <c r="A78" s="55"/>
      <c r="B78" s="56"/>
      <c r="C78" s="54"/>
      <c r="D78" s="54"/>
    </row>
    <row r="79" spans="1:4" ht="12.75" x14ac:dyDescent="0.2">
      <c r="A79" s="55"/>
      <c r="B79" s="56"/>
      <c r="C79" s="54"/>
      <c r="D79" s="54"/>
    </row>
    <row r="80" spans="1:4" ht="12.75" x14ac:dyDescent="0.2">
      <c r="A80" s="55"/>
      <c r="B80" s="56"/>
      <c r="C80" s="54"/>
      <c r="D80" s="54"/>
    </row>
    <row r="81" spans="1:4" ht="12.75" x14ac:dyDescent="0.2">
      <c r="A81" s="55"/>
      <c r="B81" s="56"/>
      <c r="C81" s="54"/>
      <c r="D81" s="54"/>
    </row>
    <row r="82" spans="1:4" ht="12.75" x14ac:dyDescent="0.2">
      <c r="A82" s="55"/>
      <c r="B82" s="56"/>
      <c r="C82" s="54"/>
      <c r="D82" s="54"/>
    </row>
    <row r="83" spans="1:4" ht="12.75" x14ac:dyDescent="0.2">
      <c r="A83" s="55"/>
      <c r="B83" s="56"/>
      <c r="C83" s="54"/>
      <c r="D83" s="54"/>
    </row>
    <row r="84" spans="1:4" ht="12.75" x14ac:dyDescent="0.2">
      <c r="A84" s="55"/>
      <c r="B84" s="56"/>
      <c r="C84" s="54"/>
      <c r="D84" s="54"/>
    </row>
    <row r="85" spans="1:4" ht="12.75" x14ac:dyDescent="0.2">
      <c r="A85" s="55"/>
      <c r="B85" s="56"/>
      <c r="C85" s="54"/>
      <c r="D85" s="54"/>
    </row>
    <row r="86" spans="1:4" ht="12.75" x14ac:dyDescent="0.2">
      <c r="A86" s="55"/>
      <c r="B86" s="56"/>
      <c r="C86" s="54"/>
      <c r="D86" s="54"/>
    </row>
    <row r="87" spans="1:4" ht="12.75" x14ac:dyDescent="0.2">
      <c r="A87" s="55"/>
      <c r="B87" s="56"/>
      <c r="C87" s="54"/>
      <c r="D87" s="54"/>
    </row>
    <row r="88" spans="1:4" ht="12.75" x14ac:dyDescent="0.2">
      <c r="A88" s="55"/>
      <c r="B88" s="56"/>
      <c r="C88" s="54"/>
      <c r="D88" s="54"/>
    </row>
    <row r="89" spans="1:4" ht="12.75" x14ac:dyDescent="0.2">
      <c r="A89" s="55"/>
      <c r="B89" s="56"/>
      <c r="C89" s="54"/>
      <c r="D89" s="54"/>
    </row>
    <row r="90" spans="1:4" ht="12.75" x14ac:dyDescent="0.2">
      <c r="A90" s="55"/>
      <c r="B90" s="56"/>
      <c r="C90" s="54"/>
      <c r="D90" s="54"/>
    </row>
    <row r="91" spans="1:4" ht="12.75" x14ac:dyDescent="0.2">
      <c r="A91" s="55"/>
      <c r="B91" s="56"/>
      <c r="C91" s="54"/>
      <c r="D91" s="54"/>
    </row>
    <row r="92" spans="1:4" ht="12.75" x14ac:dyDescent="0.2">
      <c r="A92" s="55"/>
      <c r="B92" s="56"/>
      <c r="C92" s="54"/>
      <c r="D92" s="54"/>
    </row>
    <row r="93" spans="1:4" ht="12.75" x14ac:dyDescent="0.2">
      <c r="A93" s="55"/>
      <c r="B93" s="56"/>
      <c r="C93" s="54"/>
      <c r="D93" s="54"/>
    </row>
    <row r="94" spans="1:4" ht="12.75" x14ac:dyDescent="0.2">
      <c r="A94" s="55"/>
      <c r="B94" s="56"/>
      <c r="C94" s="54"/>
      <c r="D94" s="54"/>
    </row>
    <row r="95" spans="1:4" ht="12.75" x14ac:dyDescent="0.2">
      <c r="A95" s="55"/>
      <c r="B95" s="56"/>
      <c r="C95" s="54"/>
      <c r="D95" s="54"/>
    </row>
    <row r="96" spans="1:4" ht="12.75" x14ac:dyDescent="0.2">
      <c r="A96" s="55"/>
      <c r="B96" s="56"/>
      <c r="C96" s="54"/>
      <c r="D96" s="54"/>
    </row>
    <row r="97" spans="1:4" ht="12.75" x14ac:dyDescent="0.2">
      <c r="A97" s="55"/>
      <c r="B97" s="56"/>
      <c r="C97" s="54"/>
      <c r="D97" s="54"/>
    </row>
    <row r="98" spans="1:4" ht="12.75" x14ac:dyDescent="0.2">
      <c r="A98" s="55"/>
      <c r="B98" s="56"/>
      <c r="C98" s="54"/>
      <c r="D98" s="54"/>
    </row>
    <row r="99" spans="1:4" ht="12.75" x14ac:dyDescent="0.2">
      <c r="A99" s="55"/>
      <c r="B99" s="56"/>
      <c r="C99" s="54"/>
      <c r="D99" s="54"/>
    </row>
    <row r="100" spans="1:4" ht="12.75" x14ac:dyDescent="0.2">
      <c r="A100" s="55"/>
      <c r="B100" s="56"/>
      <c r="C100" s="54"/>
      <c r="D100" s="54"/>
    </row>
    <row r="101" spans="1:4" ht="12.75" x14ac:dyDescent="0.2">
      <c r="A101" s="55"/>
      <c r="B101" s="56"/>
      <c r="C101" s="54"/>
      <c r="D101" s="54"/>
    </row>
    <row r="102" spans="1:4" ht="12.75" x14ac:dyDescent="0.2">
      <c r="A102" s="55"/>
      <c r="B102" s="56"/>
      <c r="C102" s="54"/>
      <c r="D102" s="54"/>
    </row>
    <row r="103" spans="1:4" ht="12.75" x14ac:dyDescent="0.2">
      <c r="A103" s="55"/>
      <c r="B103" s="56"/>
      <c r="C103" s="54"/>
      <c r="D103" s="54"/>
    </row>
    <row r="104" spans="1:4" ht="12.75" x14ac:dyDescent="0.2">
      <c r="A104" s="55"/>
      <c r="B104" s="56"/>
      <c r="C104" s="54"/>
      <c r="D104" s="54"/>
    </row>
    <row r="105" spans="1:4" ht="12.75" x14ac:dyDescent="0.2">
      <c r="A105" s="55"/>
      <c r="B105" s="56"/>
      <c r="C105" s="54"/>
      <c r="D105" s="54"/>
    </row>
    <row r="106" spans="1:4" ht="12.75" x14ac:dyDescent="0.2">
      <c r="A106" s="55"/>
      <c r="B106" s="56"/>
      <c r="C106" s="54"/>
      <c r="D106" s="54"/>
    </row>
    <row r="107" spans="1:4" ht="12.75" x14ac:dyDescent="0.2">
      <c r="A107" s="55"/>
      <c r="B107" s="56"/>
      <c r="C107" s="54"/>
      <c r="D107" s="54"/>
    </row>
    <row r="108" spans="1:4" ht="12.75" x14ac:dyDescent="0.2">
      <c r="A108" s="55"/>
      <c r="B108" s="56"/>
      <c r="C108" s="54"/>
      <c r="D108" s="54"/>
    </row>
    <row r="109" spans="1:4" ht="12.75" x14ac:dyDescent="0.2">
      <c r="A109" s="55"/>
      <c r="B109" s="56"/>
      <c r="C109" s="54"/>
      <c r="D109" s="54"/>
    </row>
    <row r="110" spans="1:4" ht="12.75" x14ac:dyDescent="0.2">
      <c r="A110" s="55"/>
      <c r="B110" s="56"/>
      <c r="C110" s="54"/>
      <c r="D110" s="54"/>
    </row>
    <row r="111" spans="1:4" ht="12.75" x14ac:dyDescent="0.2">
      <c r="A111" s="55"/>
      <c r="B111" s="56"/>
      <c r="C111" s="54"/>
      <c r="D111" s="54"/>
    </row>
    <row r="112" spans="1:4" ht="12.75" x14ac:dyDescent="0.2">
      <c r="A112" s="55"/>
      <c r="B112" s="56"/>
      <c r="C112" s="54"/>
      <c r="D112" s="54"/>
    </row>
    <row r="113" spans="1:4" ht="12.75" x14ac:dyDescent="0.2">
      <c r="A113" s="55"/>
      <c r="B113" s="56"/>
      <c r="C113" s="54"/>
      <c r="D113" s="54"/>
    </row>
    <row r="114" spans="1:4" ht="12.75" x14ac:dyDescent="0.2">
      <c r="A114" s="55"/>
      <c r="B114" s="56"/>
      <c r="C114" s="54"/>
      <c r="D114" s="54"/>
    </row>
    <row r="115" spans="1:4" ht="12.75" x14ac:dyDescent="0.2">
      <c r="A115" s="55"/>
      <c r="B115" s="56"/>
      <c r="C115" s="54"/>
      <c r="D115" s="54"/>
    </row>
    <row r="116" spans="1:4" ht="12.75" x14ac:dyDescent="0.2">
      <c r="A116" s="55"/>
      <c r="B116" s="56"/>
      <c r="C116" s="54"/>
      <c r="D116" s="54"/>
    </row>
    <row r="117" spans="1:4" ht="12.75" x14ac:dyDescent="0.2">
      <c r="A117" s="55"/>
      <c r="B117" s="56"/>
      <c r="C117" s="54"/>
      <c r="D117" s="54"/>
    </row>
    <row r="118" spans="1:4" ht="12.75" x14ac:dyDescent="0.2">
      <c r="A118" s="55"/>
      <c r="B118" s="56"/>
      <c r="C118" s="54"/>
      <c r="D118" s="54"/>
    </row>
    <row r="119" spans="1:4" ht="12.75" x14ac:dyDescent="0.2">
      <c r="A119" s="55"/>
      <c r="B119" s="56"/>
      <c r="C119" s="54"/>
      <c r="D119" s="54"/>
    </row>
    <row r="120" spans="1:4" ht="12.75" x14ac:dyDescent="0.2">
      <c r="A120" s="55"/>
      <c r="B120" s="56"/>
      <c r="C120" s="54"/>
      <c r="D120" s="54"/>
    </row>
    <row r="121" spans="1:4" ht="12.75" x14ac:dyDescent="0.2">
      <c r="A121" s="55"/>
      <c r="B121" s="56"/>
      <c r="C121" s="54"/>
      <c r="D121" s="54"/>
    </row>
    <row r="122" spans="1:4" ht="12.75" x14ac:dyDescent="0.2">
      <c r="A122" s="55"/>
      <c r="B122" s="56"/>
      <c r="C122" s="54"/>
      <c r="D122" s="54"/>
    </row>
    <row r="123" spans="1:4" ht="12.75" x14ac:dyDescent="0.2">
      <c r="A123" s="55"/>
      <c r="B123" s="56"/>
      <c r="C123" s="54"/>
      <c r="D123" s="54"/>
    </row>
    <row r="124" spans="1:4" ht="12.75" x14ac:dyDescent="0.2">
      <c r="A124" s="55"/>
      <c r="B124" s="56"/>
      <c r="C124" s="54"/>
      <c r="D124" s="54"/>
    </row>
    <row r="125" spans="1:4" ht="12.75" x14ac:dyDescent="0.2">
      <c r="A125" s="55"/>
      <c r="B125" s="56"/>
      <c r="C125" s="54"/>
      <c r="D125" s="54"/>
    </row>
    <row r="126" spans="1:4" ht="12.75" x14ac:dyDescent="0.2">
      <c r="A126" s="55"/>
      <c r="B126" s="56"/>
      <c r="C126" s="54"/>
      <c r="D126" s="54"/>
    </row>
    <row r="127" spans="1:4" ht="12.75" x14ac:dyDescent="0.2">
      <c r="A127" s="55"/>
      <c r="B127" s="56"/>
      <c r="C127" s="54"/>
      <c r="D127" s="54"/>
    </row>
    <row r="128" spans="1:4" ht="12.75" x14ac:dyDescent="0.2">
      <c r="A128" s="55"/>
      <c r="B128" s="56"/>
      <c r="C128" s="54"/>
      <c r="D128" s="54"/>
    </row>
    <row r="129" spans="1:4" ht="12.75" x14ac:dyDescent="0.2">
      <c r="A129" s="55"/>
      <c r="B129" s="56"/>
      <c r="C129" s="54"/>
      <c r="D129" s="54"/>
    </row>
    <row r="130" spans="1:4" ht="12.75" x14ac:dyDescent="0.2">
      <c r="A130" s="55"/>
      <c r="B130" s="56"/>
      <c r="C130" s="54"/>
      <c r="D130" s="54"/>
    </row>
    <row r="131" spans="1:4" ht="12.75" x14ac:dyDescent="0.2">
      <c r="A131" s="55"/>
      <c r="B131" s="56"/>
      <c r="C131" s="54"/>
      <c r="D131" s="54"/>
    </row>
    <row r="132" spans="1:4" ht="12.75" x14ac:dyDescent="0.2">
      <c r="A132" s="55"/>
      <c r="B132" s="56"/>
      <c r="C132" s="54"/>
      <c r="D132" s="54"/>
    </row>
    <row r="133" spans="1:4" ht="12.75" x14ac:dyDescent="0.2">
      <c r="A133" s="55"/>
      <c r="B133" s="56"/>
      <c r="C133" s="54"/>
      <c r="D133" s="54"/>
    </row>
    <row r="134" spans="1:4" ht="12.75" x14ac:dyDescent="0.2">
      <c r="A134" s="55"/>
      <c r="B134" s="56"/>
      <c r="C134" s="54"/>
      <c r="D134" s="54"/>
    </row>
    <row r="135" spans="1:4" ht="12.75" x14ac:dyDescent="0.2">
      <c r="A135" s="55"/>
      <c r="B135" s="56"/>
      <c r="C135" s="54"/>
      <c r="D135" s="54"/>
    </row>
    <row r="136" spans="1:4" ht="12.75" x14ac:dyDescent="0.2">
      <c r="A136" s="55"/>
      <c r="B136" s="56"/>
      <c r="C136" s="54"/>
      <c r="D136" s="54"/>
    </row>
    <row r="137" spans="1:4" ht="12.75" x14ac:dyDescent="0.2">
      <c r="A137" s="55"/>
      <c r="B137" s="56"/>
      <c r="C137" s="54"/>
      <c r="D137" s="54"/>
    </row>
    <row r="138" spans="1:4" ht="12.75" x14ac:dyDescent="0.2">
      <c r="A138" s="55"/>
      <c r="B138" s="56"/>
      <c r="C138" s="54"/>
      <c r="D138" s="54"/>
    </row>
    <row r="139" spans="1:4" ht="12.75" x14ac:dyDescent="0.2">
      <c r="A139" s="55"/>
      <c r="B139" s="56"/>
      <c r="C139" s="54"/>
      <c r="D139" s="54"/>
    </row>
    <row r="140" spans="1:4" ht="12.75" x14ac:dyDescent="0.2">
      <c r="A140" s="55"/>
      <c r="B140" s="56"/>
      <c r="C140" s="54"/>
      <c r="D140" s="54"/>
    </row>
    <row r="141" spans="1:4" ht="12.75" x14ac:dyDescent="0.2">
      <c r="A141" s="55"/>
      <c r="B141" s="56"/>
      <c r="C141" s="54"/>
      <c r="D141" s="54"/>
    </row>
    <row r="142" spans="1:4" ht="12.75" x14ac:dyDescent="0.2">
      <c r="A142" s="55"/>
      <c r="B142" s="56"/>
      <c r="C142" s="54"/>
      <c r="D142" s="54"/>
    </row>
    <row r="143" spans="1:4" ht="12.75" x14ac:dyDescent="0.2">
      <c r="A143" s="55"/>
      <c r="B143" s="56"/>
      <c r="C143" s="54"/>
      <c r="D143" s="54"/>
    </row>
    <row r="144" spans="1:4" ht="12.75" x14ac:dyDescent="0.2">
      <c r="A144" s="55"/>
      <c r="B144" s="56"/>
      <c r="C144" s="54"/>
      <c r="D144" s="54"/>
    </row>
    <row r="145" spans="1:4" ht="12.75" x14ac:dyDescent="0.2">
      <c r="A145" s="55"/>
      <c r="B145" s="56"/>
      <c r="C145" s="54"/>
      <c r="D145" s="54"/>
    </row>
    <row r="146" spans="1:4" ht="12.75" x14ac:dyDescent="0.2">
      <c r="A146" s="55"/>
      <c r="B146" s="56"/>
      <c r="C146" s="54"/>
      <c r="D146" s="54"/>
    </row>
    <row r="147" spans="1:4" ht="12.75" x14ac:dyDescent="0.2">
      <c r="A147" s="55"/>
      <c r="B147" s="56"/>
      <c r="C147" s="54"/>
      <c r="D147" s="54"/>
    </row>
    <row r="148" spans="1:4" ht="12.75" x14ac:dyDescent="0.2">
      <c r="A148" s="55"/>
      <c r="B148" s="56"/>
      <c r="C148" s="54"/>
      <c r="D148" s="54"/>
    </row>
    <row r="149" spans="1:4" ht="12.75" x14ac:dyDescent="0.2">
      <c r="A149" s="55"/>
      <c r="B149" s="56"/>
      <c r="C149" s="54"/>
      <c r="D149" s="54"/>
    </row>
    <row r="150" spans="1:4" ht="12.75" x14ac:dyDescent="0.2">
      <c r="A150" s="55"/>
      <c r="B150" s="56"/>
      <c r="C150" s="54"/>
      <c r="D150" s="54"/>
    </row>
    <row r="151" spans="1:4" ht="12.75" x14ac:dyDescent="0.2">
      <c r="A151" s="55"/>
      <c r="B151" s="56"/>
      <c r="C151" s="54"/>
      <c r="D151" s="54"/>
    </row>
    <row r="152" spans="1:4" ht="12.75" x14ac:dyDescent="0.2">
      <c r="A152" s="55"/>
      <c r="B152" s="56"/>
      <c r="C152" s="54"/>
      <c r="D152" s="54"/>
    </row>
    <row r="153" spans="1:4" ht="12.75" x14ac:dyDescent="0.2">
      <c r="A153" s="55"/>
      <c r="B153" s="56"/>
      <c r="C153" s="54"/>
      <c r="D153" s="54"/>
    </row>
    <row r="154" spans="1:4" ht="12.75" x14ac:dyDescent="0.2">
      <c r="A154" s="55"/>
      <c r="B154" s="56"/>
      <c r="C154" s="54"/>
      <c r="D154" s="54"/>
    </row>
    <row r="155" spans="1:4" ht="12.75" x14ac:dyDescent="0.2">
      <c r="A155" s="55"/>
      <c r="B155" s="56"/>
      <c r="C155" s="54"/>
      <c r="D155" s="54"/>
    </row>
    <row r="156" spans="1:4" ht="12.75" x14ac:dyDescent="0.2">
      <c r="A156" s="55"/>
      <c r="B156" s="56"/>
      <c r="C156" s="54"/>
      <c r="D156" s="54"/>
    </row>
    <row r="157" spans="1:4" ht="12.75" x14ac:dyDescent="0.2">
      <c r="A157" s="55"/>
      <c r="B157" s="56"/>
      <c r="C157" s="54"/>
      <c r="D157" s="54"/>
    </row>
    <row r="158" spans="1:4" ht="12.75" x14ac:dyDescent="0.2">
      <c r="A158" s="55"/>
      <c r="B158" s="56"/>
      <c r="C158" s="54"/>
      <c r="D158" s="54"/>
    </row>
    <row r="159" spans="1:4" ht="12.75" x14ac:dyDescent="0.2">
      <c r="A159" s="55"/>
      <c r="B159" s="56"/>
      <c r="C159" s="54"/>
      <c r="D159" s="54"/>
    </row>
    <row r="160" spans="1:4" ht="12.75" x14ac:dyDescent="0.2">
      <c r="A160" s="55"/>
      <c r="B160" s="56"/>
      <c r="C160" s="54"/>
      <c r="D160" s="54"/>
    </row>
    <row r="161" spans="1:4" ht="12.75" x14ac:dyDescent="0.2">
      <c r="A161" s="55"/>
      <c r="B161" s="56"/>
      <c r="C161" s="54"/>
      <c r="D161" s="54"/>
    </row>
    <row r="162" spans="1:4" ht="12.75" x14ac:dyDescent="0.2">
      <c r="A162" s="55"/>
      <c r="B162" s="56"/>
      <c r="C162" s="54"/>
      <c r="D162" s="54"/>
    </row>
    <row r="163" spans="1:4" ht="12.75" x14ac:dyDescent="0.2">
      <c r="A163" s="55"/>
      <c r="B163" s="56"/>
      <c r="C163" s="54"/>
      <c r="D163" s="54"/>
    </row>
    <row r="164" spans="1:4" ht="12.75" x14ac:dyDescent="0.2">
      <c r="A164" s="55"/>
      <c r="B164" s="56"/>
      <c r="C164" s="54"/>
      <c r="D164" s="54"/>
    </row>
    <row r="165" spans="1:4" ht="12.75" x14ac:dyDescent="0.2">
      <c r="A165" s="55"/>
      <c r="B165" s="56"/>
      <c r="C165" s="54"/>
      <c r="D165" s="54"/>
    </row>
    <row r="166" spans="1:4" ht="12.75" x14ac:dyDescent="0.2">
      <c r="A166" s="55"/>
      <c r="B166" s="56"/>
      <c r="C166" s="54"/>
      <c r="D166" s="54"/>
    </row>
    <row r="167" spans="1:4" ht="12.75" x14ac:dyDescent="0.2">
      <c r="A167" s="55"/>
      <c r="B167" s="56"/>
      <c r="C167" s="54"/>
      <c r="D167" s="54"/>
    </row>
    <row r="168" spans="1:4" ht="12.75" x14ac:dyDescent="0.2">
      <c r="A168" s="55"/>
      <c r="B168" s="56"/>
      <c r="C168" s="54"/>
      <c r="D168" s="54"/>
    </row>
    <row r="169" spans="1:4" ht="12.75" x14ac:dyDescent="0.2">
      <c r="A169" s="55"/>
      <c r="B169" s="56"/>
      <c r="C169" s="54"/>
      <c r="D169" s="54"/>
    </row>
    <row r="170" spans="1:4" ht="12.75" x14ac:dyDescent="0.2">
      <c r="A170" s="55"/>
      <c r="B170" s="56"/>
      <c r="C170" s="54"/>
      <c r="D170" s="54"/>
    </row>
    <row r="171" spans="1:4" ht="12.75" x14ac:dyDescent="0.2">
      <c r="A171" s="55"/>
      <c r="B171" s="56"/>
      <c r="C171" s="54"/>
      <c r="D171" s="54"/>
    </row>
    <row r="172" spans="1:4" ht="12.75" x14ac:dyDescent="0.2">
      <c r="A172" s="55"/>
      <c r="B172" s="56"/>
      <c r="C172" s="54"/>
      <c r="D172" s="54"/>
    </row>
    <row r="173" spans="1:4" ht="12.75" x14ac:dyDescent="0.2">
      <c r="A173" s="55"/>
      <c r="B173" s="56"/>
      <c r="C173" s="54"/>
      <c r="D173" s="54"/>
    </row>
    <row r="174" spans="1:4" ht="12.75" x14ac:dyDescent="0.2">
      <c r="A174" s="55"/>
      <c r="B174" s="56"/>
      <c r="C174" s="54"/>
      <c r="D174" s="54"/>
    </row>
    <row r="175" spans="1:4" ht="12.75" x14ac:dyDescent="0.2">
      <c r="A175" s="55"/>
      <c r="B175" s="56"/>
      <c r="C175" s="54"/>
      <c r="D175" s="54"/>
    </row>
    <row r="176" spans="1:4" ht="12.75" x14ac:dyDescent="0.2">
      <c r="A176" s="55"/>
      <c r="B176" s="56"/>
      <c r="C176" s="54"/>
      <c r="D176" s="54"/>
    </row>
    <row r="177" spans="1:4" ht="12.75" x14ac:dyDescent="0.2">
      <c r="A177" s="55"/>
      <c r="B177" s="56"/>
      <c r="C177" s="54"/>
      <c r="D177" s="54"/>
    </row>
    <row r="178" spans="1:4" ht="12.75" x14ac:dyDescent="0.2">
      <c r="A178" s="55"/>
      <c r="B178" s="56"/>
      <c r="C178" s="54"/>
      <c r="D178" s="54"/>
    </row>
    <row r="179" spans="1:4" ht="12.75" x14ac:dyDescent="0.2">
      <c r="A179" s="55"/>
      <c r="B179" s="56"/>
      <c r="C179" s="54"/>
      <c r="D179" s="54"/>
    </row>
    <row r="180" spans="1:4" ht="12.75" x14ac:dyDescent="0.2">
      <c r="A180" s="55"/>
      <c r="B180" s="56"/>
      <c r="C180" s="54"/>
      <c r="D180" s="54"/>
    </row>
    <row r="181" spans="1:4" ht="12.75" x14ac:dyDescent="0.2">
      <c r="A181" s="55"/>
      <c r="B181" s="56"/>
      <c r="C181" s="54"/>
      <c r="D181" s="54"/>
    </row>
    <row r="182" spans="1:4" ht="12.75" x14ac:dyDescent="0.2">
      <c r="A182" s="55"/>
      <c r="B182" s="56"/>
      <c r="C182" s="54"/>
      <c r="D182" s="54"/>
    </row>
    <row r="183" spans="1:4" ht="12.75" x14ac:dyDescent="0.2">
      <c r="A183" s="55"/>
      <c r="B183" s="56"/>
      <c r="C183" s="54"/>
      <c r="D183" s="54"/>
    </row>
    <row r="184" spans="1:4" ht="12.75" x14ac:dyDescent="0.2">
      <c r="A184" s="55"/>
      <c r="B184" s="56"/>
      <c r="C184" s="54"/>
      <c r="D184" s="54"/>
    </row>
    <row r="185" spans="1:4" ht="12.75" x14ac:dyDescent="0.2">
      <c r="A185" s="55"/>
      <c r="B185" s="56"/>
      <c r="C185" s="54"/>
      <c r="D185" s="54"/>
    </row>
    <row r="186" spans="1:4" ht="12.75" x14ac:dyDescent="0.2">
      <c r="A186" s="55"/>
      <c r="B186" s="56"/>
      <c r="C186" s="54"/>
      <c r="D186" s="54"/>
    </row>
    <row r="187" spans="1:4" ht="12.75" x14ac:dyDescent="0.2">
      <c r="A187" s="55"/>
      <c r="B187" s="56"/>
      <c r="C187" s="54"/>
      <c r="D187" s="54"/>
    </row>
    <row r="188" spans="1:4" ht="12.75" x14ac:dyDescent="0.2">
      <c r="A188" s="55"/>
      <c r="B188" s="56"/>
      <c r="C188" s="54"/>
      <c r="D188" s="54"/>
    </row>
    <row r="189" spans="1:4" ht="12.75" x14ac:dyDescent="0.2">
      <c r="A189" s="55"/>
      <c r="B189" s="56"/>
      <c r="C189" s="54"/>
      <c r="D189" s="54"/>
    </row>
    <row r="190" spans="1:4" ht="12.75" x14ac:dyDescent="0.2">
      <c r="A190" s="55"/>
      <c r="B190" s="56"/>
      <c r="C190" s="54"/>
      <c r="D190" s="54"/>
    </row>
    <row r="191" spans="1:4" ht="12.75" x14ac:dyDescent="0.2">
      <c r="A191" s="55"/>
      <c r="B191" s="56"/>
      <c r="C191" s="54"/>
      <c r="D191" s="54"/>
    </row>
    <row r="192" spans="1:4" ht="12.75" x14ac:dyDescent="0.2">
      <c r="A192" s="55"/>
      <c r="B192" s="56"/>
      <c r="C192" s="54"/>
      <c r="D192" s="54"/>
    </row>
    <row r="193" spans="1:4" ht="12.75" x14ac:dyDescent="0.2">
      <c r="A193" s="55"/>
      <c r="B193" s="56"/>
      <c r="C193" s="54"/>
      <c r="D193" s="54"/>
    </row>
    <row r="194" spans="1:4" ht="12.75" x14ac:dyDescent="0.2">
      <c r="A194" s="55"/>
      <c r="B194" s="56"/>
      <c r="C194" s="54"/>
      <c r="D194" s="54"/>
    </row>
    <row r="195" spans="1:4" ht="12.75" x14ac:dyDescent="0.2">
      <c r="A195" s="55"/>
      <c r="B195" s="56"/>
      <c r="C195" s="54"/>
      <c r="D195" s="54"/>
    </row>
    <row r="196" spans="1:4" ht="12.75" x14ac:dyDescent="0.2">
      <c r="A196" s="55"/>
      <c r="B196" s="56"/>
      <c r="C196" s="54"/>
      <c r="D196" s="54"/>
    </row>
    <row r="197" spans="1:4" ht="12.75" x14ac:dyDescent="0.2">
      <c r="A197" s="55"/>
      <c r="B197" s="56"/>
      <c r="C197" s="54"/>
      <c r="D197" s="54"/>
    </row>
    <row r="198" spans="1:4" ht="12.75" x14ac:dyDescent="0.2">
      <c r="A198" s="55"/>
      <c r="B198" s="56"/>
      <c r="C198" s="54"/>
      <c r="D198" s="54"/>
    </row>
    <row r="199" spans="1:4" ht="12.75" x14ac:dyDescent="0.2">
      <c r="A199" s="55"/>
      <c r="B199" s="56"/>
      <c r="C199" s="54"/>
      <c r="D199" s="54"/>
    </row>
    <row r="200" spans="1:4" ht="12.75" x14ac:dyDescent="0.2">
      <c r="A200" s="55"/>
      <c r="B200" s="56"/>
      <c r="C200" s="54"/>
      <c r="D200" s="54"/>
    </row>
    <row r="201" spans="1:4" ht="12.75" x14ac:dyDescent="0.2">
      <c r="A201" s="55"/>
      <c r="B201" s="56"/>
      <c r="C201" s="54"/>
      <c r="D201" s="54"/>
    </row>
    <row r="202" spans="1:4" ht="12.75" x14ac:dyDescent="0.2">
      <c r="A202" s="55"/>
      <c r="B202" s="56"/>
      <c r="C202" s="54"/>
      <c r="D202" s="54"/>
    </row>
    <row r="203" spans="1:4" ht="12.75" x14ac:dyDescent="0.2">
      <c r="A203" s="55"/>
      <c r="B203" s="56"/>
      <c r="C203" s="54"/>
      <c r="D203" s="54"/>
    </row>
    <row r="204" spans="1:4" ht="12.75" x14ac:dyDescent="0.2">
      <c r="A204" s="55"/>
      <c r="B204" s="56"/>
      <c r="C204" s="54"/>
      <c r="D204" s="54"/>
    </row>
    <row r="205" spans="1:4" ht="12.75" x14ac:dyDescent="0.2">
      <c r="A205" s="55"/>
      <c r="B205" s="56"/>
      <c r="C205" s="54"/>
      <c r="D205" s="54"/>
    </row>
    <row r="206" spans="1:4" ht="12.75" x14ac:dyDescent="0.2">
      <c r="A206" s="55"/>
      <c r="B206" s="56"/>
      <c r="C206" s="54"/>
      <c r="D206" s="54"/>
    </row>
    <row r="207" spans="1:4" ht="12.75" x14ac:dyDescent="0.2">
      <c r="A207" s="55"/>
      <c r="B207" s="56"/>
      <c r="C207" s="54"/>
      <c r="D207" s="54"/>
    </row>
    <row r="208" spans="1:4" ht="12.75" x14ac:dyDescent="0.2">
      <c r="A208" s="55"/>
      <c r="B208" s="56"/>
      <c r="C208" s="54"/>
      <c r="D208" s="54"/>
    </row>
    <row r="209" spans="1:4" ht="12.75" x14ac:dyDescent="0.2">
      <c r="A209" s="55"/>
      <c r="B209" s="56"/>
      <c r="C209" s="54"/>
      <c r="D209" s="54"/>
    </row>
    <row r="210" spans="1:4" ht="12.75" x14ac:dyDescent="0.2">
      <c r="A210" s="55"/>
      <c r="B210" s="56"/>
      <c r="C210" s="54"/>
      <c r="D210" s="54"/>
    </row>
    <row r="211" spans="1:4" ht="12.75" x14ac:dyDescent="0.2">
      <c r="A211" s="55"/>
      <c r="B211" s="56"/>
      <c r="C211" s="54"/>
      <c r="D211" s="54"/>
    </row>
    <row r="212" spans="1:4" ht="12.75" x14ac:dyDescent="0.2">
      <c r="A212" s="55"/>
      <c r="B212" s="56"/>
      <c r="C212" s="54"/>
      <c r="D212" s="54"/>
    </row>
    <row r="213" spans="1:4" ht="12.75" x14ac:dyDescent="0.2">
      <c r="A213" s="55"/>
      <c r="B213" s="56"/>
      <c r="C213" s="54"/>
      <c r="D213" s="54"/>
    </row>
    <row r="214" spans="1:4" ht="12.75" x14ac:dyDescent="0.2">
      <c r="A214" s="55"/>
      <c r="B214" s="56"/>
      <c r="C214" s="54"/>
      <c r="D214" s="54"/>
    </row>
    <row r="215" spans="1:4" ht="12.75" x14ac:dyDescent="0.2">
      <c r="A215" s="55"/>
      <c r="B215" s="56"/>
      <c r="C215" s="54"/>
      <c r="D215" s="54"/>
    </row>
    <row r="216" spans="1:4" ht="12.75" x14ac:dyDescent="0.2">
      <c r="A216" s="55"/>
      <c r="B216" s="56"/>
      <c r="C216" s="54"/>
      <c r="D216" s="54"/>
    </row>
    <row r="217" spans="1:4" ht="12.75" x14ac:dyDescent="0.2">
      <c r="A217" s="55"/>
      <c r="B217" s="56"/>
      <c r="C217" s="54"/>
      <c r="D217" s="54"/>
    </row>
    <row r="218" spans="1:4" ht="12.75" x14ac:dyDescent="0.2">
      <c r="A218" s="55"/>
      <c r="B218" s="56"/>
      <c r="C218" s="54"/>
      <c r="D218" s="54"/>
    </row>
    <row r="219" spans="1:4" ht="12.75" x14ac:dyDescent="0.2">
      <c r="A219" s="55"/>
      <c r="B219" s="56"/>
      <c r="C219" s="54"/>
      <c r="D219" s="54"/>
    </row>
    <row r="220" spans="1:4" ht="12.75" x14ac:dyDescent="0.2">
      <c r="A220" s="55"/>
      <c r="B220" s="56"/>
      <c r="C220" s="54"/>
      <c r="D220" s="54"/>
    </row>
    <row r="221" spans="1:4" ht="12.75" x14ac:dyDescent="0.2">
      <c r="A221" s="55"/>
      <c r="B221" s="56"/>
      <c r="C221" s="54"/>
      <c r="D221" s="54"/>
    </row>
    <row r="222" spans="1:4" ht="12.75" x14ac:dyDescent="0.2">
      <c r="A222" s="55"/>
      <c r="B222" s="56"/>
      <c r="C222" s="54"/>
      <c r="D222" s="54"/>
    </row>
    <row r="223" spans="1:4" ht="12.75" x14ac:dyDescent="0.2">
      <c r="A223" s="55"/>
      <c r="B223" s="56"/>
      <c r="C223" s="54"/>
      <c r="D223" s="54"/>
    </row>
    <row r="224" spans="1:4" ht="12.75" x14ac:dyDescent="0.2">
      <c r="A224" s="55"/>
      <c r="B224" s="56"/>
      <c r="C224" s="54"/>
      <c r="D224" s="54"/>
    </row>
    <row r="225" spans="1:4" ht="12.75" x14ac:dyDescent="0.2">
      <c r="A225" s="55"/>
      <c r="B225" s="56"/>
      <c r="C225" s="54"/>
      <c r="D225" s="54"/>
    </row>
    <row r="226" spans="1:4" ht="12.75" x14ac:dyDescent="0.2">
      <c r="A226" s="55"/>
      <c r="B226" s="56"/>
      <c r="C226" s="54"/>
      <c r="D226" s="54"/>
    </row>
    <row r="227" spans="1:4" ht="12.75" x14ac:dyDescent="0.2">
      <c r="A227" s="55"/>
      <c r="B227" s="56"/>
      <c r="C227" s="54"/>
      <c r="D227" s="54"/>
    </row>
    <row r="228" spans="1:4" ht="12.75" x14ac:dyDescent="0.2">
      <c r="A228" s="55"/>
      <c r="B228" s="56"/>
      <c r="C228" s="54"/>
      <c r="D228" s="54"/>
    </row>
    <row r="229" spans="1:4" ht="12.75" x14ac:dyDescent="0.2">
      <c r="A229" s="55"/>
      <c r="B229" s="56"/>
      <c r="C229" s="54"/>
      <c r="D229" s="54"/>
    </row>
    <row r="230" spans="1:4" ht="12.75" x14ac:dyDescent="0.2">
      <c r="A230" s="55"/>
      <c r="B230" s="56"/>
      <c r="C230" s="54"/>
      <c r="D230" s="54"/>
    </row>
    <row r="231" spans="1:4" ht="12.75" x14ac:dyDescent="0.2">
      <c r="A231" s="55"/>
      <c r="B231" s="56"/>
      <c r="C231" s="54"/>
      <c r="D231" s="54"/>
    </row>
    <row r="232" spans="1:4" ht="12.75" x14ac:dyDescent="0.2">
      <c r="A232" s="55"/>
      <c r="B232" s="56"/>
      <c r="C232" s="54"/>
      <c r="D232" s="54"/>
    </row>
    <row r="233" spans="1:4" ht="12.75" x14ac:dyDescent="0.2">
      <c r="A233" s="55"/>
      <c r="B233" s="56"/>
      <c r="C233" s="54"/>
      <c r="D233" s="54"/>
    </row>
    <row r="234" spans="1:4" ht="12.75" x14ac:dyDescent="0.2">
      <c r="A234" s="55"/>
      <c r="B234" s="56"/>
      <c r="C234" s="54"/>
      <c r="D234" s="54"/>
    </row>
    <row r="235" spans="1:4" ht="12.75" x14ac:dyDescent="0.2">
      <c r="A235" s="55"/>
      <c r="B235" s="56"/>
      <c r="C235" s="54"/>
      <c r="D235" s="54"/>
    </row>
    <row r="236" spans="1:4" ht="12.75" x14ac:dyDescent="0.2">
      <c r="A236" s="55"/>
      <c r="B236" s="56"/>
      <c r="C236" s="54"/>
      <c r="D236" s="54"/>
    </row>
    <row r="237" spans="1:4" ht="12.75" x14ac:dyDescent="0.2">
      <c r="A237" s="55"/>
      <c r="B237" s="56"/>
      <c r="C237" s="54"/>
      <c r="D237" s="54"/>
    </row>
    <row r="238" spans="1:4" ht="12.75" x14ac:dyDescent="0.2">
      <c r="A238" s="55"/>
      <c r="B238" s="56"/>
      <c r="C238" s="54"/>
      <c r="D238" s="54"/>
    </row>
    <row r="239" spans="1:4" ht="12.75" x14ac:dyDescent="0.2">
      <c r="A239" s="55"/>
      <c r="B239" s="56"/>
      <c r="C239" s="54"/>
      <c r="D239" s="54"/>
    </row>
    <row r="240" spans="1:4" ht="12.75" x14ac:dyDescent="0.2">
      <c r="A240" s="55"/>
      <c r="B240" s="56"/>
      <c r="C240" s="54"/>
      <c r="D240" s="54"/>
    </row>
    <row r="241" spans="1:4" ht="12.75" x14ac:dyDescent="0.2">
      <c r="A241" s="55"/>
      <c r="B241" s="56"/>
      <c r="C241" s="54"/>
      <c r="D241" s="54"/>
    </row>
    <row r="242" spans="1:4" ht="12.75" x14ac:dyDescent="0.2">
      <c r="A242" s="55"/>
      <c r="B242" s="56"/>
      <c r="C242" s="54"/>
      <c r="D242" s="54"/>
    </row>
    <row r="243" spans="1:4" ht="12.75" x14ac:dyDescent="0.2">
      <c r="A243" s="55"/>
      <c r="B243" s="56"/>
      <c r="C243" s="54"/>
      <c r="D243" s="54"/>
    </row>
    <row r="244" spans="1:4" ht="12.75" x14ac:dyDescent="0.2">
      <c r="A244" s="55"/>
      <c r="B244" s="56"/>
      <c r="C244" s="54"/>
      <c r="D244" s="54"/>
    </row>
    <row r="245" spans="1:4" ht="12.75" x14ac:dyDescent="0.2">
      <c r="A245" s="55"/>
      <c r="B245" s="56"/>
      <c r="C245" s="54"/>
      <c r="D245" s="54"/>
    </row>
    <row r="246" spans="1:4" ht="12.75" x14ac:dyDescent="0.2">
      <c r="A246" s="55"/>
      <c r="B246" s="56"/>
      <c r="C246" s="54"/>
      <c r="D246" s="54"/>
    </row>
    <row r="247" spans="1:4" ht="12.75" x14ac:dyDescent="0.2">
      <c r="A247" s="55"/>
      <c r="B247" s="56"/>
      <c r="C247" s="54"/>
      <c r="D247" s="54"/>
    </row>
    <row r="248" spans="1:4" ht="12.75" x14ac:dyDescent="0.2">
      <c r="A248" s="55"/>
      <c r="B248" s="56"/>
      <c r="C248" s="54"/>
      <c r="D248" s="54"/>
    </row>
    <row r="249" spans="1:4" ht="12.75" x14ac:dyDescent="0.2">
      <c r="A249" s="55"/>
      <c r="B249" s="56"/>
      <c r="C249" s="54"/>
      <c r="D249" s="54"/>
    </row>
    <row r="250" spans="1:4" ht="12.75" x14ac:dyDescent="0.2">
      <c r="A250" s="55"/>
      <c r="B250" s="56"/>
      <c r="C250" s="54"/>
      <c r="D250" s="54"/>
    </row>
    <row r="251" spans="1:4" ht="12.75" x14ac:dyDescent="0.2">
      <c r="A251" s="55"/>
      <c r="B251" s="56"/>
      <c r="C251" s="54"/>
      <c r="D251" s="54"/>
    </row>
    <row r="252" spans="1:4" ht="12.75" x14ac:dyDescent="0.2">
      <c r="A252" s="55"/>
      <c r="B252" s="56"/>
      <c r="C252" s="54"/>
      <c r="D252" s="54"/>
    </row>
    <row r="253" spans="1:4" ht="12.75" x14ac:dyDescent="0.2">
      <c r="A253" s="55"/>
      <c r="B253" s="56"/>
      <c r="C253" s="54"/>
      <c r="D253" s="54"/>
    </row>
    <row r="254" spans="1:4" ht="12.75" x14ac:dyDescent="0.2">
      <c r="A254" s="55"/>
      <c r="B254" s="56"/>
      <c r="C254" s="54"/>
      <c r="D254" s="54"/>
    </row>
    <row r="255" spans="1:4" ht="12.75" x14ac:dyDescent="0.2">
      <c r="A255" s="55"/>
      <c r="B255" s="56"/>
      <c r="C255" s="54"/>
      <c r="D255" s="54"/>
    </row>
    <row r="256" spans="1:4" ht="12.75" x14ac:dyDescent="0.2">
      <c r="A256" s="55"/>
      <c r="B256" s="56"/>
      <c r="C256" s="54"/>
      <c r="D256" s="54"/>
    </row>
    <row r="257" spans="1:4" ht="12.75" x14ac:dyDescent="0.2">
      <c r="A257" s="55"/>
      <c r="B257" s="56"/>
      <c r="C257" s="54"/>
      <c r="D257" s="54"/>
    </row>
    <row r="258" spans="1:4" ht="12.75" x14ac:dyDescent="0.2">
      <c r="A258" s="55"/>
      <c r="B258" s="56"/>
      <c r="C258" s="54"/>
      <c r="D258" s="54"/>
    </row>
    <row r="259" spans="1:4" ht="12.75" x14ac:dyDescent="0.2">
      <c r="A259" s="55"/>
      <c r="B259" s="56"/>
      <c r="C259" s="54"/>
      <c r="D259" s="54"/>
    </row>
    <row r="260" spans="1:4" ht="12.75" x14ac:dyDescent="0.2">
      <c r="A260" s="55"/>
      <c r="B260" s="56"/>
      <c r="C260" s="54"/>
      <c r="D260" s="54"/>
    </row>
    <row r="261" spans="1:4" ht="12.75" x14ac:dyDescent="0.2">
      <c r="A261" s="55"/>
      <c r="B261" s="56"/>
      <c r="C261" s="54"/>
      <c r="D261" s="54"/>
    </row>
    <row r="262" spans="1:4" ht="12.75" x14ac:dyDescent="0.2">
      <c r="A262" s="55"/>
      <c r="B262" s="56"/>
      <c r="C262" s="54"/>
      <c r="D262" s="54"/>
    </row>
    <row r="263" spans="1:4" ht="12.75" x14ac:dyDescent="0.2">
      <c r="A263" s="55"/>
      <c r="B263" s="56"/>
      <c r="C263" s="54"/>
      <c r="D263" s="54"/>
    </row>
    <row r="264" spans="1:4" ht="12.75" x14ac:dyDescent="0.2">
      <c r="A264" s="55"/>
      <c r="B264" s="56"/>
      <c r="C264" s="54"/>
      <c r="D264" s="54"/>
    </row>
    <row r="265" spans="1:4" ht="12.75" x14ac:dyDescent="0.2">
      <c r="A265" s="55"/>
      <c r="B265" s="56"/>
      <c r="C265" s="54"/>
      <c r="D265" s="54"/>
    </row>
    <row r="266" spans="1:4" ht="12.75" x14ac:dyDescent="0.2">
      <c r="A266" s="55"/>
      <c r="B266" s="56"/>
      <c r="C266" s="54"/>
      <c r="D266" s="54"/>
    </row>
    <row r="267" spans="1:4" ht="12.75" x14ac:dyDescent="0.2">
      <c r="A267" s="55"/>
      <c r="B267" s="56"/>
      <c r="C267" s="54"/>
      <c r="D267" s="54"/>
    </row>
    <row r="268" spans="1:4" ht="12.75" x14ac:dyDescent="0.2">
      <c r="A268" s="55"/>
      <c r="B268" s="56"/>
      <c r="C268" s="54"/>
      <c r="D268" s="54"/>
    </row>
    <row r="269" spans="1:4" ht="12.75" x14ac:dyDescent="0.2">
      <c r="A269" s="55"/>
      <c r="B269" s="56"/>
      <c r="C269" s="54"/>
      <c r="D269" s="54"/>
    </row>
    <row r="270" spans="1:4" ht="12.75" x14ac:dyDescent="0.2">
      <c r="A270" s="55"/>
      <c r="B270" s="56"/>
      <c r="C270" s="54"/>
      <c r="D270" s="54"/>
    </row>
    <row r="271" spans="1:4" ht="12.75" x14ac:dyDescent="0.2">
      <c r="A271" s="55"/>
      <c r="B271" s="56"/>
      <c r="C271" s="54"/>
      <c r="D271" s="54"/>
    </row>
    <row r="272" spans="1:4" ht="12.75" x14ac:dyDescent="0.2">
      <c r="A272" s="55"/>
      <c r="B272" s="56"/>
      <c r="C272" s="54"/>
      <c r="D272" s="54"/>
    </row>
    <row r="273" spans="1:4" ht="12.75" x14ac:dyDescent="0.2">
      <c r="A273" s="55"/>
      <c r="B273" s="56"/>
      <c r="C273" s="54"/>
      <c r="D273" s="54"/>
    </row>
    <row r="274" spans="1:4" ht="12.75" x14ac:dyDescent="0.2">
      <c r="A274" s="55"/>
      <c r="B274" s="56"/>
      <c r="C274" s="54"/>
      <c r="D274" s="54"/>
    </row>
    <row r="275" spans="1:4" ht="12.75" x14ac:dyDescent="0.2">
      <c r="A275" s="55"/>
      <c r="B275" s="56"/>
      <c r="C275" s="54"/>
      <c r="D275" s="54"/>
    </row>
    <row r="276" spans="1:4" ht="12.75" x14ac:dyDescent="0.2">
      <c r="A276" s="55"/>
      <c r="B276" s="56"/>
      <c r="C276" s="54"/>
      <c r="D276" s="54"/>
    </row>
    <row r="277" spans="1:4" ht="12.75" x14ac:dyDescent="0.2">
      <c r="A277" s="55"/>
      <c r="B277" s="56"/>
      <c r="C277" s="54"/>
      <c r="D277" s="54"/>
    </row>
    <row r="278" spans="1:4" ht="12.75" x14ac:dyDescent="0.2">
      <c r="A278" s="55"/>
      <c r="B278" s="56"/>
      <c r="C278" s="54"/>
      <c r="D278" s="54"/>
    </row>
    <row r="279" spans="1:4" ht="12.75" x14ac:dyDescent="0.2">
      <c r="A279" s="55"/>
      <c r="B279" s="56"/>
      <c r="C279" s="54"/>
      <c r="D279" s="54"/>
    </row>
    <row r="280" spans="1:4" ht="12.75" x14ac:dyDescent="0.2">
      <c r="A280" s="55"/>
      <c r="B280" s="56"/>
      <c r="C280" s="54"/>
      <c r="D280" s="54"/>
    </row>
    <row r="281" spans="1:4" ht="12.75" x14ac:dyDescent="0.2">
      <c r="A281" s="55"/>
      <c r="B281" s="56"/>
      <c r="C281" s="54"/>
      <c r="D281" s="54"/>
    </row>
    <row r="282" spans="1:4" ht="12.75" x14ac:dyDescent="0.2">
      <c r="A282" s="55"/>
      <c r="B282" s="56"/>
      <c r="C282" s="54"/>
      <c r="D282" s="54"/>
    </row>
    <row r="283" spans="1:4" ht="12.75" x14ac:dyDescent="0.2">
      <c r="A283" s="55"/>
      <c r="B283" s="56"/>
      <c r="C283" s="54"/>
      <c r="D283" s="54"/>
    </row>
    <row r="284" spans="1:4" ht="12.75" x14ac:dyDescent="0.2">
      <c r="A284" s="55"/>
      <c r="B284" s="56"/>
      <c r="C284" s="54"/>
      <c r="D284" s="54"/>
    </row>
    <row r="285" spans="1:4" ht="12.75" x14ac:dyDescent="0.2">
      <c r="A285" s="55"/>
      <c r="B285" s="56"/>
      <c r="C285" s="54"/>
      <c r="D285" s="54"/>
    </row>
    <row r="286" spans="1:4" ht="12.75" x14ac:dyDescent="0.2">
      <c r="A286" s="55"/>
      <c r="B286" s="56"/>
      <c r="C286" s="54"/>
      <c r="D286" s="54"/>
    </row>
    <row r="287" spans="1:4" ht="12.75" x14ac:dyDescent="0.2">
      <c r="A287" s="55"/>
      <c r="B287" s="56"/>
      <c r="C287" s="54"/>
      <c r="D287" s="54"/>
    </row>
    <row r="288" spans="1:4" ht="12.75" x14ac:dyDescent="0.2">
      <c r="A288" s="55"/>
      <c r="B288" s="56"/>
      <c r="C288" s="54"/>
      <c r="D288" s="54"/>
    </row>
    <row r="289" spans="1:4" ht="12.75" x14ac:dyDescent="0.2">
      <c r="A289" s="55"/>
      <c r="B289" s="56"/>
      <c r="C289" s="54"/>
      <c r="D289" s="54"/>
    </row>
    <row r="290" spans="1:4" ht="12.75" x14ac:dyDescent="0.2">
      <c r="A290" s="55"/>
      <c r="B290" s="56"/>
      <c r="C290" s="54"/>
      <c r="D290" s="54"/>
    </row>
    <row r="291" spans="1:4" ht="12.75" x14ac:dyDescent="0.2">
      <c r="A291" s="55"/>
      <c r="B291" s="56"/>
      <c r="C291" s="54"/>
      <c r="D291" s="54"/>
    </row>
    <row r="292" spans="1:4" ht="12.75" x14ac:dyDescent="0.2">
      <c r="A292" s="55"/>
      <c r="B292" s="56"/>
      <c r="C292" s="54"/>
      <c r="D292" s="54"/>
    </row>
    <row r="293" spans="1:4" ht="12.75" x14ac:dyDescent="0.2">
      <c r="A293" s="55"/>
      <c r="B293" s="56"/>
      <c r="C293" s="54"/>
      <c r="D293" s="54"/>
    </row>
    <row r="294" spans="1:4" ht="12.75" x14ac:dyDescent="0.2">
      <c r="A294" s="55"/>
      <c r="B294" s="56"/>
      <c r="C294" s="54"/>
      <c r="D294" s="54"/>
    </row>
    <row r="295" spans="1:4" ht="12.75" x14ac:dyDescent="0.2">
      <c r="A295" s="55"/>
      <c r="B295" s="56"/>
      <c r="C295" s="54"/>
      <c r="D295" s="54"/>
    </row>
    <row r="296" spans="1:4" ht="12.75" x14ac:dyDescent="0.2">
      <c r="A296" s="55"/>
      <c r="B296" s="56"/>
      <c r="C296" s="54"/>
      <c r="D296" s="54"/>
    </row>
    <row r="297" spans="1:4" ht="12.75" x14ac:dyDescent="0.2">
      <c r="A297" s="55"/>
      <c r="B297" s="56"/>
      <c r="C297" s="54"/>
      <c r="D297" s="54"/>
    </row>
    <row r="298" spans="1:4" ht="12.75" x14ac:dyDescent="0.2">
      <c r="A298" s="55"/>
      <c r="B298" s="56"/>
      <c r="C298" s="54"/>
      <c r="D298" s="54"/>
    </row>
    <row r="299" spans="1:4" ht="12.75" x14ac:dyDescent="0.2">
      <c r="A299" s="55"/>
      <c r="B299" s="56"/>
      <c r="C299" s="54"/>
      <c r="D299" s="54"/>
    </row>
    <row r="300" spans="1:4" ht="12.75" x14ac:dyDescent="0.2">
      <c r="A300" s="55"/>
      <c r="B300" s="56"/>
      <c r="C300" s="54"/>
      <c r="D300" s="54"/>
    </row>
    <row r="301" spans="1:4" ht="12.75" x14ac:dyDescent="0.2">
      <c r="A301" s="55"/>
      <c r="B301" s="56"/>
      <c r="C301" s="54"/>
      <c r="D301" s="54"/>
    </row>
    <row r="302" spans="1:4" ht="12.75" x14ac:dyDescent="0.2">
      <c r="A302" s="55"/>
      <c r="B302" s="56"/>
      <c r="C302" s="54"/>
      <c r="D302" s="54"/>
    </row>
    <row r="303" spans="1:4" ht="12.75" x14ac:dyDescent="0.2">
      <c r="A303" s="55"/>
      <c r="B303" s="56"/>
      <c r="C303" s="54"/>
      <c r="D303" s="54"/>
    </row>
    <row r="304" spans="1:4" ht="12.75" x14ac:dyDescent="0.2">
      <c r="A304" s="55"/>
      <c r="B304" s="56"/>
      <c r="C304" s="54"/>
      <c r="D304" s="54"/>
    </row>
    <row r="305" spans="1:4" ht="12.75" x14ac:dyDescent="0.2">
      <c r="A305" s="55"/>
      <c r="B305" s="56"/>
      <c r="C305" s="54"/>
      <c r="D305" s="54"/>
    </row>
    <row r="306" spans="1:4" ht="12.75" x14ac:dyDescent="0.2">
      <c r="A306" s="55"/>
      <c r="B306" s="56"/>
      <c r="C306" s="54"/>
      <c r="D306" s="54"/>
    </row>
    <row r="307" spans="1:4" ht="12.75" x14ac:dyDescent="0.2">
      <c r="A307" s="55"/>
      <c r="B307" s="56"/>
      <c r="C307" s="54"/>
      <c r="D307" s="54"/>
    </row>
    <row r="308" spans="1:4" ht="12.75" x14ac:dyDescent="0.2">
      <c r="A308" s="55"/>
      <c r="B308" s="56"/>
      <c r="C308" s="54"/>
      <c r="D308" s="54"/>
    </row>
    <row r="309" spans="1:4" ht="12.75" x14ac:dyDescent="0.2">
      <c r="A309" s="55"/>
      <c r="B309" s="56"/>
      <c r="C309" s="54"/>
      <c r="D309" s="54"/>
    </row>
    <row r="310" spans="1:4" ht="12.75" x14ac:dyDescent="0.2">
      <c r="A310" s="55"/>
      <c r="B310" s="56"/>
      <c r="C310" s="54"/>
      <c r="D310" s="54"/>
    </row>
    <row r="311" spans="1:4" ht="12.75" x14ac:dyDescent="0.2">
      <c r="A311" s="55"/>
      <c r="B311" s="56"/>
      <c r="C311" s="54"/>
      <c r="D311" s="54"/>
    </row>
    <row r="312" spans="1:4" ht="12.75" x14ac:dyDescent="0.2">
      <c r="A312" s="55"/>
      <c r="B312" s="56"/>
      <c r="C312" s="54"/>
      <c r="D312" s="54"/>
    </row>
    <row r="313" spans="1:4" ht="12.75" x14ac:dyDescent="0.2">
      <c r="A313" s="55"/>
      <c r="B313" s="56"/>
      <c r="C313" s="54"/>
      <c r="D313" s="54"/>
    </row>
    <row r="314" spans="1:4" ht="12.75" x14ac:dyDescent="0.2">
      <c r="A314" s="55"/>
      <c r="B314" s="56"/>
      <c r="C314" s="54"/>
      <c r="D314" s="54"/>
    </row>
    <row r="315" spans="1:4" ht="12.75" x14ac:dyDescent="0.2">
      <c r="A315" s="55"/>
      <c r="B315" s="56"/>
      <c r="C315" s="54"/>
      <c r="D315" s="54"/>
    </row>
    <row r="316" spans="1:4" ht="12.75" x14ac:dyDescent="0.2">
      <c r="A316" s="55"/>
      <c r="B316" s="56"/>
      <c r="C316" s="54"/>
      <c r="D316" s="54"/>
    </row>
    <row r="317" spans="1:4" ht="12.75" x14ac:dyDescent="0.2">
      <c r="A317" s="55"/>
      <c r="B317" s="56"/>
      <c r="C317" s="54"/>
      <c r="D317" s="54"/>
    </row>
    <row r="318" spans="1:4" ht="12.75" x14ac:dyDescent="0.2">
      <c r="A318" s="55"/>
      <c r="B318" s="56"/>
      <c r="C318" s="54"/>
      <c r="D318" s="54"/>
    </row>
    <row r="319" spans="1:4" ht="12.75" x14ac:dyDescent="0.2">
      <c r="A319" s="55"/>
      <c r="B319" s="56"/>
      <c r="C319" s="54"/>
      <c r="D319" s="54"/>
    </row>
    <row r="320" spans="1:4" ht="12.75" x14ac:dyDescent="0.2">
      <c r="A320" s="55"/>
      <c r="B320" s="56"/>
      <c r="C320" s="54"/>
      <c r="D320" s="54"/>
    </row>
    <row r="321" spans="1:4" ht="12.75" x14ac:dyDescent="0.2">
      <c r="A321" s="55"/>
      <c r="B321" s="56"/>
      <c r="C321" s="54"/>
      <c r="D321" s="54"/>
    </row>
    <row r="322" spans="1:4" ht="12.75" x14ac:dyDescent="0.2">
      <c r="A322" s="55"/>
      <c r="B322" s="56"/>
      <c r="C322" s="54"/>
      <c r="D322" s="54"/>
    </row>
    <row r="323" spans="1:4" ht="12.75" x14ac:dyDescent="0.2">
      <c r="A323" s="55"/>
      <c r="B323" s="56"/>
      <c r="C323" s="54"/>
      <c r="D323" s="54"/>
    </row>
    <row r="324" spans="1:4" ht="12.75" x14ac:dyDescent="0.2">
      <c r="A324" s="55"/>
      <c r="B324" s="56"/>
      <c r="C324" s="54"/>
      <c r="D324" s="54"/>
    </row>
    <row r="325" spans="1:4" ht="12.75" x14ac:dyDescent="0.2">
      <c r="A325" s="55"/>
      <c r="B325" s="56"/>
      <c r="C325" s="54"/>
      <c r="D325" s="54"/>
    </row>
    <row r="326" spans="1:4" ht="12.75" x14ac:dyDescent="0.2">
      <c r="A326" s="55"/>
      <c r="B326" s="56"/>
      <c r="C326" s="54"/>
      <c r="D326" s="54"/>
    </row>
    <row r="327" spans="1:4" ht="12.75" x14ac:dyDescent="0.2">
      <c r="A327" s="55"/>
      <c r="B327" s="56"/>
      <c r="C327" s="54"/>
      <c r="D327" s="54"/>
    </row>
    <row r="328" spans="1:4" ht="12.75" x14ac:dyDescent="0.2">
      <c r="A328" s="55"/>
      <c r="B328" s="56"/>
      <c r="C328" s="54"/>
      <c r="D328" s="54"/>
    </row>
    <row r="329" spans="1:4" ht="12.75" x14ac:dyDescent="0.2">
      <c r="A329" s="55"/>
      <c r="B329" s="56"/>
      <c r="C329" s="54"/>
      <c r="D329" s="54"/>
    </row>
    <row r="330" spans="1:4" ht="12.75" x14ac:dyDescent="0.2">
      <c r="A330" s="55"/>
      <c r="B330" s="56"/>
      <c r="C330" s="54"/>
      <c r="D330" s="54"/>
    </row>
    <row r="331" spans="1:4" ht="12.75" x14ac:dyDescent="0.2">
      <c r="A331" s="55"/>
      <c r="B331" s="56"/>
      <c r="C331" s="54"/>
      <c r="D331" s="54"/>
    </row>
    <row r="332" spans="1:4" ht="12.75" x14ac:dyDescent="0.2">
      <c r="A332" s="55"/>
      <c r="B332" s="56"/>
      <c r="C332" s="54"/>
      <c r="D332" s="54"/>
    </row>
    <row r="333" spans="1:4" ht="12.75" x14ac:dyDescent="0.2">
      <c r="A333" s="55"/>
      <c r="B333" s="56"/>
      <c r="C333" s="54"/>
      <c r="D333" s="54"/>
    </row>
    <row r="334" spans="1:4" ht="12.75" x14ac:dyDescent="0.2">
      <c r="A334" s="55"/>
      <c r="B334" s="56"/>
      <c r="C334" s="54"/>
      <c r="D334" s="54"/>
    </row>
    <row r="335" spans="1:4" ht="12.75" x14ac:dyDescent="0.2">
      <c r="A335" s="55"/>
      <c r="B335" s="56"/>
      <c r="C335" s="54"/>
      <c r="D335" s="54"/>
    </row>
    <row r="336" spans="1:4" ht="12.75" x14ac:dyDescent="0.2">
      <c r="A336" s="55"/>
      <c r="B336" s="56"/>
      <c r="C336" s="54"/>
      <c r="D336" s="54"/>
    </row>
    <row r="337" spans="1:4" ht="12.75" x14ac:dyDescent="0.2">
      <c r="A337" s="55"/>
      <c r="B337" s="56"/>
      <c r="C337" s="54"/>
      <c r="D337" s="54"/>
    </row>
    <row r="338" spans="1:4" ht="12.75" x14ac:dyDescent="0.2">
      <c r="A338" s="55"/>
      <c r="B338" s="56"/>
      <c r="C338" s="54"/>
      <c r="D338" s="54"/>
    </row>
    <row r="339" spans="1:4" ht="12.75" x14ac:dyDescent="0.2">
      <c r="A339" s="55"/>
      <c r="B339" s="56"/>
      <c r="C339" s="54"/>
      <c r="D339" s="54"/>
    </row>
    <row r="340" spans="1:4" ht="12.75" x14ac:dyDescent="0.2">
      <c r="A340" s="55"/>
      <c r="B340" s="56"/>
      <c r="C340" s="54"/>
      <c r="D340" s="54"/>
    </row>
    <row r="341" spans="1:4" ht="12.75" x14ac:dyDescent="0.2">
      <c r="A341" s="55"/>
      <c r="B341" s="56"/>
      <c r="C341" s="54"/>
      <c r="D341" s="54"/>
    </row>
    <row r="342" spans="1:4" ht="12.75" x14ac:dyDescent="0.2">
      <c r="A342" s="55"/>
      <c r="B342" s="56"/>
      <c r="C342" s="54"/>
      <c r="D342" s="54"/>
    </row>
    <row r="343" spans="1:4" ht="12.75" x14ac:dyDescent="0.2">
      <c r="A343" s="55"/>
      <c r="B343" s="56"/>
      <c r="C343" s="54"/>
      <c r="D343" s="54"/>
    </row>
    <row r="344" spans="1:4" ht="12.75" x14ac:dyDescent="0.2">
      <c r="A344" s="55"/>
      <c r="B344" s="56"/>
      <c r="C344" s="54"/>
      <c r="D344" s="54"/>
    </row>
    <row r="345" spans="1:4" ht="12.75" x14ac:dyDescent="0.2">
      <c r="A345" s="55"/>
      <c r="B345" s="56"/>
      <c r="C345" s="54"/>
      <c r="D345" s="54"/>
    </row>
    <row r="346" spans="1:4" ht="12.75" x14ac:dyDescent="0.2">
      <c r="A346" s="55"/>
      <c r="B346" s="56"/>
      <c r="C346" s="54"/>
      <c r="D346" s="54"/>
    </row>
    <row r="347" spans="1:4" ht="12.75" x14ac:dyDescent="0.2">
      <c r="A347" s="55"/>
      <c r="B347" s="56"/>
      <c r="C347" s="54"/>
      <c r="D347" s="54"/>
    </row>
    <row r="348" spans="1:4" ht="12.75" x14ac:dyDescent="0.2">
      <c r="A348" s="55"/>
      <c r="B348" s="56"/>
      <c r="C348" s="54"/>
      <c r="D348" s="54"/>
    </row>
    <row r="349" spans="1:4" ht="12.75" x14ac:dyDescent="0.2">
      <c r="A349" s="55"/>
      <c r="B349" s="56"/>
      <c r="C349" s="54"/>
      <c r="D349" s="54"/>
    </row>
    <row r="350" spans="1:4" ht="12.75" x14ac:dyDescent="0.2">
      <c r="A350" s="55"/>
      <c r="B350" s="56"/>
      <c r="C350" s="54"/>
      <c r="D350" s="54"/>
    </row>
    <row r="351" spans="1:4" ht="12.75" x14ac:dyDescent="0.2">
      <c r="A351" s="55"/>
      <c r="B351" s="56"/>
      <c r="C351" s="54"/>
      <c r="D351" s="54"/>
    </row>
    <row r="352" spans="1:4" ht="12.75" x14ac:dyDescent="0.2">
      <c r="A352" s="55"/>
      <c r="B352" s="56"/>
      <c r="C352" s="54"/>
      <c r="D352" s="54"/>
    </row>
    <row r="353" spans="1:4" ht="12.75" x14ac:dyDescent="0.2">
      <c r="A353" s="55"/>
      <c r="B353" s="56"/>
      <c r="C353" s="54"/>
      <c r="D353" s="54"/>
    </row>
    <row r="354" spans="1:4" ht="12.75" x14ac:dyDescent="0.2">
      <c r="A354" s="55"/>
      <c r="B354" s="56"/>
      <c r="C354" s="54"/>
      <c r="D354" s="54"/>
    </row>
    <row r="355" spans="1:4" ht="12.75" x14ac:dyDescent="0.2">
      <c r="A355" s="55"/>
      <c r="B355" s="56"/>
      <c r="C355" s="54"/>
      <c r="D355" s="54"/>
    </row>
    <row r="356" spans="1:4" ht="12.75" x14ac:dyDescent="0.2">
      <c r="A356" s="55"/>
      <c r="B356" s="56"/>
      <c r="C356" s="54"/>
      <c r="D356" s="54"/>
    </row>
    <row r="357" spans="1:4" ht="12.75" x14ac:dyDescent="0.2">
      <c r="A357" s="55"/>
      <c r="B357" s="56"/>
      <c r="C357" s="54"/>
      <c r="D357" s="54"/>
    </row>
    <row r="358" spans="1:4" ht="12.75" x14ac:dyDescent="0.2">
      <c r="A358" s="55"/>
      <c r="B358" s="56"/>
      <c r="C358" s="54"/>
      <c r="D358" s="54"/>
    </row>
    <row r="359" spans="1:4" ht="12.75" x14ac:dyDescent="0.2">
      <c r="A359" s="55"/>
      <c r="B359" s="56"/>
      <c r="C359" s="54"/>
      <c r="D359" s="54"/>
    </row>
    <row r="360" spans="1:4" ht="12.75" x14ac:dyDescent="0.2">
      <c r="A360" s="55"/>
      <c r="B360" s="56"/>
      <c r="C360" s="54"/>
      <c r="D360" s="54"/>
    </row>
    <row r="361" spans="1:4" ht="12.75" x14ac:dyDescent="0.2">
      <c r="A361" s="55"/>
      <c r="B361" s="56"/>
      <c r="C361" s="54"/>
      <c r="D361" s="54"/>
    </row>
    <row r="362" spans="1:4" ht="12.75" x14ac:dyDescent="0.2">
      <c r="A362" s="55"/>
      <c r="B362" s="56"/>
      <c r="C362" s="54"/>
      <c r="D362" s="54"/>
    </row>
    <row r="363" spans="1:4" ht="12.75" x14ac:dyDescent="0.2">
      <c r="A363" s="55"/>
      <c r="B363" s="56"/>
      <c r="C363" s="54"/>
      <c r="D363" s="54"/>
    </row>
    <row r="364" spans="1:4" ht="12.75" x14ac:dyDescent="0.2">
      <c r="A364" s="55"/>
      <c r="B364" s="56"/>
      <c r="C364" s="54"/>
      <c r="D364" s="54"/>
    </row>
    <row r="365" spans="1:4" ht="12.75" x14ac:dyDescent="0.2">
      <c r="A365" s="55"/>
      <c r="B365" s="56"/>
      <c r="C365" s="54"/>
      <c r="D365" s="54"/>
    </row>
    <row r="366" spans="1:4" ht="12.75" x14ac:dyDescent="0.2">
      <c r="A366" s="55"/>
      <c r="B366" s="56"/>
      <c r="C366" s="54"/>
      <c r="D366" s="54"/>
    </row>
    <row r="367" spans="1:4" ht="12.75" x14ac:dyDescent="0.2">
      <c r="A367" s="55"/>
      <c r="B367" s="56"/>
      <c r="C367" s="54"/>
      <c r="D367" s="54"/>
    </row>
    <row r="368" spans="1:4" ht="12.75" x14ac:dyDescent="0.2">
      <c r="A368" s="55"/>
      <c r="B368" s="56"/>
      <c r="C368" s="54"/>
      <c r="D368" s="54"/>
    </row>
    <row r="369" spans="1:4" ht="12.75" x14ac:dyDescent="0.2">
      <c r="A369" s="55"/>
      <c r="B369" s="56"/>
      <c r="C369" s="54"/>
      <c r="D369" s="54"/>
    </row>
    <row r="370" spans="1:4" ht="12.75" x14ac:dyDescent="0.2">
      <c r="A370" s="55"/>
      <c r="B370" s="56"/>
      <c r="C370" s="54"/>
      <c r="D370" s="54"/>
    </row>
    <row r="371" spans="1:4" ht="12.75" x14ac:dyDescent="0.2">
      <c r="A371" s="55"/>
      <c r="B371" s="56"/>
      <c r="C371" s="54"/>
      <c r="D371" s="54"/>
    </row>
    <row r="372" spans="1:4" ht="12.75" x14ac:dyDescent="0.2">
      <c r="A372" s="55"/>
      <c r="B372" s="56"/>
      <c r="C372" s="54"/>
      <c r="D372" s="54"/>
    </row>
    <row r="373" spans="1:4" ht="12.75" x14ac:dyDescent="0.2">
      <c r="A373" s="55"/>
      <c r="B373" s="56"/>
      <c r="C373" s="54"/>
      <c r="D373" s="54"/>
    </row>
    <row r="374" spans="1:4" ht="12.75" x14ac:dyDescent="0.2">
      <c r="A374" s="55"/>
      <c r="B374" s="56"/>
      <c r="C374" s="54"/>
      <c r="D374" s="54"/>
    </row>
    <row r="375" spans="1:4" ht="12.75" x14ac:dyDescent="0.2">
      <c r="A375" s="55"/>
      <c r="B375" s="56"/>
      <c r="C375" s="54"/>
      <c r="D375" s="54"/>
    </row>
    <row r="376" spans="1:4" ht="12.75" x14ac:dyDescent="0.2">
      <c r="A376" s="55"/>
      <c r="B376" s="56"/>
      <c r="C376" s="54"/>
      <c r="D376" s="54"/>
    </row>
    <row r="377" spans="1:4" ht="12.75" x14ac:dyDescent="0.2">
      <c r="A377" s="55"/>
      <c r="B377" s="56"/>
      <c r="C377" s="54"/>
      <c r="D377" s="54"/>
    </row>
    <row r="378" spans="1:4" ht="12.75" x14ac:dyDescent="0.2">
      <c r="A378" s="55"/>
      <c r="B378" s="56"/>
      <c r="C378" s="54"/>
      <c r="D378" s="54"/>
    </row>
    <row r="379" spans="1:4" ht="12.75" x14ac:dyDescent="0.2">
      <c r="A379" s="55"/>
      <c r="B379" s="56"/>
      <c r="C379" s="54"/>
      <c r="D379" s="54"/>
    </row>
    <row r="380" spans="1:4" ht="12.75" x14ac:dyDescent="0.2">
      <c r="A380" s="55"/>
      <c r="B380" s="56"/>
      <c r="C380" s="54"/>
      <c r="D380" s="54"/>
    </row>
    <row r="381" spans="1:4" ht="12.75" x14ac:dyDescent="0.2">
      <c r="A381" s="55"/>
      <c r="B381" s="56"/>
      <c r="C381" s="54"/>
      <c r="D381" s="54"/>
    </row>
    <row r="382" spans="1:4" ht="12.75" x14ac:dyDescent="0.2">
      <c r="A382" s="55"/>
      <c r="B382" s="56"/>
      <c r="C382" s="54"/>
      <c r="D382" s="54"/>
    </row>
    <row r="383" spans="1:4" ht="12.75" x14ac:dyDescent="0.2">
      <c r="A383" s="55"/>
      <c r="B383" s="56"/>
      <c r="C383" s="54"/>
      <c r="D383" s="54"/>
    </row>
    <row r="384" spans="1:4" ht="12.75" x14ac:dyDescent="0.2">
      <c r="A384" s="55"/>
      <c r="B384" s="56"/>
      <c r="C384" s="54"/>
      <c r="D384" s="54"/>
    </row>
    <row r="385" spans="1:4" ht="12.75" x14ac:dyDescent="0.2">
      <c r="A385" s="55"/>
      <c r="B385" s="56"/>
      <c r="C385" s="54"/>
      <c r="D385" s="54"/>
    </row>
    <row r="386" spans="1:4" ht="12.75" x14ac:dyDescent="0.2">
      <c r="A386" s="55"/>
      <c r="B386" s="56"/>
      <c r="C386" s="54"/>
      <c r="D386" s="54"/>
    </row>
    <row r="387" spans="1:4" ht="12.75" x14ac:dyDescent="0.2">
      <c r="A387" s="55"/>
      <c r="B387" s="56"/>
      <c r="C387" s="54"/>
      <c r="D387" s="54"/>
    </row>
    <row r="388" spans="1:4" ht="12.75" x14ac:dyDescent="0.2">
      <c r="A388" s="55"/>
      <c r="B388" s="56"/>
      <c r="C388" s="54"/>
      <c r="D388" s="54"/>
    </row>
    <row r="389" spans="1:4" ht="12.75" x14ac:dyDescent="0.2">
      <c r="A389" s="55"/>
      <c r="B389" s="56"/>
      <c r="C389" s="54"/>
      <c r="D389" s="54"/>
    </row>
    <row r="390" spans="1:4" ht="12.75" x14ac:dyDescent="0.2">
      <c r="A390" s="55"/>
      <c r="B390" s="56"/>
      <c r="C390" s="54"/>
      <c r="D390" s="54"/>
    </row>
    <row r="391" spans="1:4" ht="12.75" x14ac:dyDescent="0.2">
      <c r="A391" s="55"/>
      <c r="B391" s="56"/>
      <c r="C391" s="54"/>
      <c r="D391" s="54"/>
    </row>
    <row r="392" spans="1:4" ht="12.75" x14ac:dyDescent="0.2">
      <c r="A392" s="55"/>
      <c r="B392" s="56"/>
      <c r="C392" s="54"/>
      <c r="D392" s="54"/>
    </row>
    <row r="393" spans="1:4" ht="12.75" x14ac:dyDescent="0.2">
      <c r="A393" s="55"/>
      <c r="B393" s="56"/>
      <c r="C393" s="54"/>
      <c r="D393" s="54"/>
    </row>
    <row r="394" spans="1:4" ht="12.75" x14ac:dyDescent="0.2">
      <c r="A394" s="55"/>
      <c r="B394" s="56"/>
      <c r="C394" s="54"/>
      <c r="D394" s="54"/>
    </row>
    <row r="395" spans="1:4" ht="12.75" x14ac:dyDescent="0.2">
      <c r="A395" s="55"/>
      <c r="B395" s="56"/>
      <c r="C395" s="54"/>
      <c r="D395" s="54"/>
    </row>
    <row r="396" spans="1:4" ht="12.75" x14ac:dyDescent="0.2">
      <c r="A396" s="55"/>
      <c r="B396" s="56"/>
      <c r="C396" s="54"/>
      <c r="D396" s="54"/>
    </row>
    <row r="397" spans="1:4" ht="12.75" x14ac:dyDescent="0.2">
      <c r="A397" s="55"/>
      <c r="B397" s="56"/>
      <c r="C397" s="54"/>
      <c r="D397" s="54"/>
    </row>
    <row r="398" spans="1:4" ht="12.75" x14ac:dyDescent="0.2">
      <c r="A398" s="55"/>
      <c r="B398" s="56"/>
      <c r="C398" s="54"/>
      <c r="D398" s="54"/>
    </row>
    <row r="399" spans="1:4" ht="12.75" x14ac:dyDescent="0.2">
      <c r="A399" s="55"/>
      <c r="B399" s="56"/>
      <c r="C399" s="54"/>
      <c r="D399" s="54"/>
    </row>
    <row r="400" spans="1:4" ht="12.75" x14ac:dyDescent="0.2">
      <c r="A400" s="55"/>
      <c r="B400" s="56"/>
      <c r="C400" s="54"/>
      <c r="D400" s="54"/>
    </row>
    <row r="401" spans="1:4" ht="12.75" x14ac:dyDescent="0.2">
      <c r="A401" s="55"/>
      <c r="B401" s="56"/>
      <c r="C401" s="54"/>
      <c r="D401" s="54"/>
    </row>
    <row r="402" spans="1:4" ht="12.75" x14ac:dyDescent="0.2">
      <c r="A402" s="55"/>
      <c r="B402" s="56"/>
      <c r="C402" s="54"/>
      <c r="D402" s="54"/>
    </row>
    <row r="403" spans="1:4" ht="12.75" x14ac:dyDescent="0.2">
      <c r="A403" s="55"/>
      <c r="B403" s="56"/>
      <c r="C403" s="54"/>
      <c r="D403" s="54"/>
    </row>
    <row r="404" spans="1:4" ht="12.75" x14ac:dyDescent="0.2">
      <c r="A404" s="55"/>
      <c r="B404" s="56"/>
      <c r="C404" s="54"/>
      <c r="D404" s="54"/>
    </row>
    <row r="405" spans="1:4" ht="12.75" x14ac:dyDescent="0.2">
      <c r="A405" s="55"/>
      <c r="B405" s="56"/>
      <c r="C405" s="54"/>
      <c r="D405" s="54"/>
    </row>
    <row r="406" spans="1:4" ht="12.75" x14ac:dyDescent="0.2">
      <c r="A406" s="55"/>
      <c r="B406" s="56"/>
      <c r="C406" s="54"/>
      <c r="D406" s="54"/>
    </row>
    <row r="407" spans="1:4" ht="12.75" x14ac:dyDescent="0.2">
      <c r="A407" s="55"/>
      <c r="B407" s="56"/>
      <c r="C407" s="54"/>
      <c r="D407" s="54"/>
    </row>
    <row r="408" spans="1:4" ht="12.75" x14ac:dyDescent="0.2">
      <c r="A408" s="55"/>
      <c r="B408" s="56"/>
      <c r="C408" s="54"/>
      <c r="D408" s="54"/>
    </row>
    <row r="409" spans="1:4" ht="12.75" x14ac:dyDescent="0.2">
      <c r="A409" s="55"/>
      <c r="B409" s="56"/>
      <c r="C409" s="54"/>
      <c r="D409" s="54"/>
    </row>
    <row r="410" spans="1:4" ht="12.75" x14ac:dyDescent="0.2">
      <c r="A410" s="55"/>
      <c r="B410" s="56"/>
      <c r="C410" s="54"/>
      <c r="D410" s="54"/>
    </row>
    <row r="411" spans="1:4" ht="12.75" x14ac:dyDescent="0.2">
      <c r="A411" s="55"/>
      <c r="B411" s="56"/>
      <c r="C411" s="54"/>
      <c r="D411" s="54"/>
    </row>
    <row r="412" spans="1:4" ht="12.75" x14ac:dyDescent="0.2">
      <c r="A412" s="55"/>
      <c r="B412" s="56"/>
      <c r="C412" s="54"/>
      <c r="D412" s="54"/>
    </row>
    <row r="413" spans="1:4" ht="12.75" x14ac:dyDescent="0.2">
      <c r="A413" s="55"/>
      <c r="B413" s="56"/>
      <c r="C413" s="54"/>
      <c r="D413" s="54"/>
    </row>
    <row r="414" spans="1:4" ht="12.75" x14ac:dyDescent="0.2">
      <c r="A414" s="55"/>
      <c r="B414" s="56"/>
      <c r="C414" s="54"/>
      <c r="D414" s="54"/>
    </row>
    <row r="415" spans="1:4" ht="12.75" x14ac:dyDescent="0.2">
      <c r="A415" s="55"/>
      <c r="B415" s="56"/>
      <c r="C415" s="54"/>
      <c r="D415" s="54"/>
    </row>
    <row r="416" spans="1:4" ht="12.75" x14ac:dyDescent="0.2">
      <c r="A416" s="55"/>
      <c r="B416" s="56"/>
      <c r="C416" s="54"/>
      <c r="D416" s="54"/>
    </row>
    <row r="417" spans="1:4" ht="12.75" x14ac:dyDescent="0.2">
      <c r="A417" s="55"/>
      <c r="B417" s="56"/>
      <c r="C417" s="54"/>
      <c r="D417" s="54"/>
    </row>
    <row r="418" spans="1:4" ht="12.75" x14ac:dyDescent="0.2">
      <c r="A418" s="55"/>
      <c r="B418" s="56"/>
      <c r="C418" s="54"/>
      <c r="D418" s="54"/>
    </row>
    <row r="419" spans="1:4" ht="12.75" x14ac:dyDescent="0.2">
      <c r="A419" s="55"/>
      <c r="B419" s="56"/>
      <c r="C419" s="54"/>
      <c r="D419" s="54"/>
    </row>
    <row r="420" spans="1:4" ht="12.75" x14ac:dyDescent="0.2">
      <c r="A420" s="55"/>
      <c r="B420" s="56"/>
      <c r="C420" s="54"/>
      <c r="D420" s="54"/>
    </row>
    <row r="421" spans="1:4" ht="12.75" x14ac:dyDescent="0.2">
      <c r="A421" s="55"/>
      <c r="B421" s="56"/>
      <c r="C421" s="54"/>
      <c r="D421" s="54"/>
    </row>
    <row r="422" spans="1:4" ht="12.75" x14ac:dyDescent="0.2">
      <c r="A422" s="55"/>
      <c r="B422" s="56"/>
      <c r="C422" s="54"/>
      <c r="D422" s="54"/>
    </row>
    <row r="423" spans="1:4" ht="12.75" x14ac:dyDescent="0.2">
      <c r="A423" s="55"/>
      <c r="B423" s="56"/>
      <c r="C423" s="54"/>
      <c r="D423" s="54"/>
    </row>
    <row r="424" spans="1:4" ht="12.75" x14ac:dyDescent="0.2">
      <c r="A424" s="55"/>
      <c r="B424" s="56"/>
      <c r="C424" s="54"/>
      <c r="D424" s="54"/>
    </row>
    <row r="425" spans="1:4" ht="12.75" x14ac:dyDescent="0.2">
      <c r="A425" s="55"/>
      <c r="B425" s="56"/>
      <c r="C425" s="54"/>
      <c r="D425" s="54"/>
    </row>
    <row r="426" spans="1:4" ht="12.75" x14ac:dyDescent="0.2">
      <c r="A426" s="55"/>
      <c r="B426" s="56"/>
      <c r="C426" s="54"/>
      <c r="D426" s="54"/>
    </row>
    <row r="427" spans="1:4" ht="12.75" x14ac:dyDescent="0.2">
      <c r="A427" s="55"/>
      <c r="B427" s="56"/>
      <c r="C427" s="54"/>
      <c r="D427" s="54"/>
    </row>
    <row r="428" spans="1:4" ht="12.75" x14ac:dyDescent="0.2">
      <c r="A428" s="55"/>
      <c r="B428" s="56"/>
      <c r="C428" s="54"/>
      <c r="D428" s="54"/>
    </row>
    <row r="429" spans="1:4" ht="12.75" x14ac:dyDescent="0.2">
      <c r="A429" s="55"/>
      <c r="B429" s="56"/>
      <c r="C429" s="54"/>
      <c r="D429" s="54"/>
    </row>
    <row r="430" spans="1:4" ht="12.75" x14ac:dyDescent="0.2">
      <c r="A430" s="55"/>
      <c r="B430" s="56"/>
      <c r="C430" s="54"/>
      <c r="D430" s="54"/>
    </row>
    <row r="431" spans="1:4" ht="12.75" x14ac:dyDescent="0.2">
      <c r="A431" s="55"/>
      <c r="B431" s="56"/>
      <c r="C431" s="54"/>
      <c r="D431" s="54"/>
    </row>
    <row r="432" spans="1:4" ht="12.75" x14ac:dyDescent="0.2">
      <c r="A432" s="55"/>
      <c r="B432" s="56"/>
      <c r="C432" s="54"/>
      <c r="D432" s="54"/>
    </row>
    <row r="433" spans="1:4" ht="12.75" x14ac:dyDescent="0.2">
      <c r="A433" s="55"/>
      <c r="B433" s="56"/>
      <c r="C433" s="54"/>
      <c r="D433" s="54"/>
    </row>
    <row r="434" spans="1:4" ht="12.75" x14ac:dyDescent="0.2">
      <c r="A434" s="55"/>
      <c r="B434" s="56"/>
      <c r="C434" s="54"/>
      <c r="D434" s="54"/>
    </row>
    <row r="435" spans="1:4" ht="12.75" x14ac:dyDescent="0.2">
      <c r="A435" s="55"/>
      <c r="B435" s="56"/>
      <c r="C435" s="54"/>
      <c r="D435" s="54"/>
    </row>
    <row r="436" spans="1:4" ht="12.75" x14ac:dyDescent="0.2">
      <c r="A436" s="55"/>
      <c r="B436" s="56"/>
      <c r="C436" s="54"/>
      <c r="D436" s="54"/>
    </row>
    <row r="437" spans="1:4" ht="12.75" x14ac:dyDescent="0.2">
      <c r="A437" s="55"/>
      <c r="B437" s="56"/>
      <c r="C437" s="54"/>
      <c r="D437" s="54"/>
    </row>
    <row r="438" spans="1:4" ht="12.75" x14ac:dyDescent="0.2">
      <c r="A438" s="55"/>
      <c r="B438" s="56"/>
      <c r="C438" s="54"/>
      <c r="D438" s="54"/>
    </row>
    <row r="439" spans="1:4" ht="12.75" x14ac:dyDescent="0.2">
      <c r="A439" s="55"/>
      <c r="B439" s="56"/>
      <c r="C439" s="54"/>
      <c r="D439" s="54"/>
    </row>
    <row r="440" spans="1:4" ht="12.75" x14ac:dyDescent="0.2">
      <c r="A440" s="55"/>
      <c r="B440" s="56"/>
      <c r="C440" s="54"/>
      <c r="D440" s="54"/>
    </row>
    <row r="441" spans="1:4" ht="12.75" x14ac:dyDescent="0.2">
      <c r="A441" s="55"/>
      <c r="B441" s="56"/>
      <c r="C441" s="54"/>
      <c r="D441" s="54"/>
    </row>
    <row r="442" spans="1:4" ht="12.75" x14ac:dyDescent="0.2">
      <c r="A442" s="55"/>
      <c r="B442" s="56"/>
      <c r="C442" s="54"/>
      <c r="D442" s="54"/>
    </row>
    <row r="443" spans="1:4" ht="12.75" x14ac:dyDescent="0.2">
      <c r="A443" s="55"/>
      <c r="B443" s="56"/>
      <c r="C443" s="54"/>
      <c r="D443" s="54"/>
    </row>
    <row r="444" spans="1:4" ht="12.75" x14ac:dyDescent="0.2">
      <c r="A444" s="55"/>
      <c r="B444" s="56"/>
      <c r="C444" s="54"/>
      <c r="D444" s="54"/>
    </row>
    <row r="445" spans="1:4" ht="12.75" x14ac:dyDescent="0.2">
      <c r="A445" s="55"/>
      <c r="B445" s="56"/>
      <c r="C445" s="54"/>
      <c r="D445" s="54"/>
    </row>
    <row r="446" spans="1:4" ht="12.75" x14ac:dyDescent="0.2">
      <c r="A446" s="55"/>
      <c r="B446" s="56"/>
      <c r="C446" s="54"/>
      <c r="D446" s="54"/>
    </row>
    <row r="447" spans="1:4" ht="12.75" x14ac:dyDescent="0.2">
      <c r="A447" s="55"/>
      <c r="B447" s="56"/>
      <c r="C447" s="54"/>
      <c r="D447" s="54"/>
    </row>
    <row r="448" spans="1:4" ht="12.75" x14ac:dyDescent="0.2">
      <c r="A448" s="55"/>
      <c r="B448" s="56"/>
      <c r="C448" s="54"/>
      <c r="D448" s="54"/>
    </row>
    <row r="449" spans="1:4" ht="12.75" x14ac:dyDescent="0.2">
      <c r="A449" s="55"/>
      <c r="B449" s="56"/>
      <c r="C449" s="54"/>
      <c r="D449" s="54"/>
    </row>
    <row r="450" spans="1:4" ht="12.75" x14ac:dyDescent="0.2">
      <c r="A450" s="55"/>
      <c r="B450" s="56"/>
      <c r="C450" s="54"/>
      <c r="D450" s="54"/>
    </row>
    <row r="451" spans="1:4" ht="12.75" x14ac:dyDescent="0.2">
      <c r="A451" s="55"/>
      <c r="B451" s="56"/>
      <c r="C451" s="54"/>
      <c r="D451" s="54"/>
    </row>
    <row r="452" spans="1:4" ht="12.75" x14ac:dyDescent="0.2">
      <c r="A452" s="55"/>
      <c r="B452" s="56"/>
      <c r="C452" s="54"/>
      <c r="D452" s="54"/>
    </row>
    <row r="453" spans="1:4" ht="12.75" x14ac:dyDescent="0.2">
      <c r="A453" s="55"/>
      <c r="B453" s="56"/>
      <c r="C453" s="54"/>
      <c r="D453" s="54"/>
    </row>
    <row r="454" spans="1:4" ht="12.75" x14ac:dyDescent="0.2">
      <c r="A454" s="55"/>
      <c r="B454" s="56"/>
      <c r="C454" s="54"/>
      <c r="D454" s="54"/>
    </row>
    <row r="455" spans="1:4" ht="12.75" x14ac:dyDescent="0.2">
      <c r="A455" s="55"/>
      <c r="B455" s="56"/>
      <c r="C455" s="54"/>
      <c r="D455" s="54"/>
    </row>
    <row r="456" spans="1:4" ht="12.75" x14ac:dyDescent="0.2">
      <c r="A456" s="55"/>
      <c r="B456" s="56"/>
      <c r="C456" s="54"/>
      <c r="D456" s="54"/>
    </row>
    <row r="457" spans="1:4" ht="12.75" x14ac:dyDescent="0.2">
      <c r="A457" s="55"/>
      <c r="B457" s="56"/>
      <c r="C457" s="54"/>
      <c r="D457" s="54"/>
    </row>
    <row r="458" spans="1:4" ht="12.75" x14ac:dyDescent="0.2">
      <c r="A458" s="55"/>
      <c r="B458" s="56"/>
      <c r="C458" s="54"/>
      <c r="D458" s="54"/>
    </row>
    <row r="459" spans="1:4" ht="12.75" x14ac:dyDescent="0.2">
      <c r="A459" s="55"/>
      <c r="B459" s="56"/>
      <c r="C459" s="54"/>
      <c r="D459" s="54"/>
    </row>
    <row r="460" spans="1:4" ht="12.75" x14ac:dyDescent="0.2">
      <c r="A460" s="55"/>
      <c r="B460" s="56"/>
      <c r="C460" s="54"/>
      <c r="D460" s="54"/>
    </row>
    <row r="461" spans="1:4" ht="12.75" x14ac:dyDescent="0.2">
      <c r="A461" s="55"/>
      <c r="B461" s="56"/>
      <c r="C461" s="54"/>
      <c r="D461" s="54"/>
    </row>
    <row r="462" spans="1:4" ht="12.75" x14ac:dyDescent="0.2">
      <c r="A462" s="55"/>
      <c r="B462" s="56"/>
      <c r="C462" s="54"/>
      <c r="D462" s="54"/>
    </row>
    <row r="463" spans="1:4" ht="12.75" x14ac:dyDescent="0.2">
      <c r="A463" s="55"/>
      <c r="B463" s="56"/>
      <c r="C463" s="54"/>
      <c r="D463" s="54"/>
    </row>
    <row r="464" spans="1:4" ht="12.75" x14ac:dyDescent="0.2">
      <c r="A464" s="55"/>
      <c r="B464" s="56"/>
      <c r="C464" s="54"/>
      <c r="D464" s="54"/>
    </row>
    <row r="465" spans="1:4" ht="12.75" x14ac:dyDescent="0.2">
      <c r="A465" s="55"/>
      <c r="B465" s="56"/>
      <c r="C465" s="54"/>
      <c r="D465" s="54"/>
    </row>
    <row r="466" spans="1:4" ht="12.75" x14ac:dyDescent="0.2">
      <c r="A466" s="55"/>
      <c r="B466" s="56"/>
      <c r="C466" s="54"/>
      <c r="D466" s="54"/>
    </row>
    <row r="467" spans="1:4" ht="12.75" x14ac:dyDescent="0.2">
      <c r="A467" s="55"/>
      <c r="B467" s="56"/>
      <c r="C467" s="54"/>
      <c r="D467" s="54"/>
    </row>
    <row r="468" spans="1:4" ht="12.75" x14ac:dyDescent="0.2">
      <c r="A468" s="55"/>
      <c r="B468" s="56"/>
      <c r="C468" s="54"/>
      <c r="D468" s="54"/>
    </row>
    <row r="469" spans="1:4" ht="12.75" x14ac:dyDescent="0.2">
      <c r="A469" s="55"/>
      <c r="B469" s="56"/>
      <c r="C469" s="54"/>
      <c r="D469" s="54"/>
    </row>
    <row r="470" spans="1:4" ht="12.75" x14ac:dyDescent="0.2">
      <c r="A470" s="55"/>
      <c r="B470" s="56"/>
      <c r="C470" s="54"/>
      <c r="D470" s="54"/>
    </row>
    <row r="471" spans="1:4" ht="12.75" x14ac:dyDescent="0.2">
      <c r="A471" s="55"/>
      <c r="B471" s="56"/>
      <c r="C471" s="54"/>
      <c r="D471" s="54"/>
    </row>
    <row r="472" spans="1:4" ht="12.75" x14ac:dyDescent="0.2">
      <c r="A472" s="55"/>
      <c r="B472" s="56"/>
      <c r="C472" s="54"/>
      <c r="D472" s="54"/>
    </row>
    <row r="473" spans="1:4" ht="12.75" x14ac:dyDescent="0.2">
      <c r="A473" s="55"/>
      <c r="B473" s="56"/>
      <c r="C473" s="54"/>
      <c r="D473" s="54"/>
    </row>
    <row r="474" spans="1:4" ht="12.75" x14ac:dyDescent="0.2">
      <c r="A474" s="55"/>
      <c r="B474" s="56"/>
      <c r="C474" s="54"/>
      <c r="D474" s="54"/>
    </row>
    <row r="475" spans="1:4" ht="12.75" x14ac:dyDescent="0.2">
      <c r="A475" s="55"/>
      <c r="B475" s="56"/>
      <c r="C475" s="54"/>
      <c r="D475" s="54"/>
    </row>
    <row r="476" spans="1:4" ht="12.75" x14ac:dyDescent="0.2">
      <c r="A476" s="55"/>
      <c r="B476" s="56"/>
      <c r="C476" s="54"/>
      <c r="D476" s="54"/>
    </row>
    <row r="477" spans="1:4" ht="12.75" x14ac:dyDescent="0.2">
      <c r="A477" s="55"/>
      <c r="B477" s="56"/>
      <c r="C477" s="54"/>
      <c r="D477" s="54"/>
    </row>
    <row r="478" spans="1:4" ht="12.75" x14ac:dyDescent="0.2">
      <c r="A478" s="55"/>
      <c r="B478" s="56"/>
      <c r="C478" s="54"/>
      <c r="D478" s="54"/>
    </row>
    <row r="479" spans="1:4" ht="12.75" x14ac:dyDescent="0.2">
      <c r="A479" s="55"/>
      <c r="B479" s="56"/>
      <c r="C479" s="54"/>
      <c r="D479" s="54"/>
    </row>
    <row r="480" spans="1:4" ht="12.75" x14ac:dyDescent="0.2">
      <c r="A480" s="55"/>
      <c r="B480" s="56"/>
      <c r="C480" s="54"/>
      <c r="D480" s="54"/>
    </row>
    <row r="481" spans="1:4" ht="12.75" x14ac:dyDescent="0.2">
      <c r="A481" s="55"/>
      <c r="B481" s="56"/>
      <c r="C481" s="54"/>
      <c r="D481" s="54"/>
    </row>
    <row r="482" spans="1:4" ht="12.75" x14ac:dyDescent="0.2">
      <c r="A482" s="55"/>
      <c r="B482" s="56"/>
      <c r="C482" s="54"/>
      <c r="D482" s="54"/>
    </row>
    <row r="483" spans="1:4" ht="12.75" x14ac:dyDescent="0.2">
      <c r="A483" s="55"/>
      <c r="B483" s="56"/>
      <c r="C483" s="54"/>
      <c r="D483" s="54"/>
    </row>
    <row r="484" spans="1:4" ht="12.75" x14ac:dyDescent="0.2">
      <c r="A484" s="55"/>
      <c r="B484" s="56"/>
      <c r="C484" s="54"/>
      <c r="D484" s="54"/>
    </row>
    <row r="485" spans="1:4" ht="12.75" x14ac:dyDescent="0.2">
      <c r="A485" s="55"/>
      <c r="B485" s="56"/>
      <c r="C485" s="54"/>
      <c r="D485" s="54"/>
    </row>
    <row r="486" spans="1:4" ht="12.75" x14ac:dyDescent="0.2">
      <c r="A486" s="55"/>
      <c r="B486" s="56"/>
      <c r="C486" s="54"/>
      <c r="D486" s="54"/>
    </row>
    <row r="487" spans="1:4" ht="12.75" x14ac:dyDescent="0.2">
      <c r="A487" s="55"/>
      <c r="B487" s="56"/>
      <c r="C487" s="54"/>
      <c r="D487" s="54"/>
    </row>
    <row r="488" spans="1:4" ht="12.75" x14ac:dyDescent="0.2">
      <c r="A488" s="55"/>
      <c r="B488" s="56"/>
      <c r="C488" s="54"/>
      <c r="D488" s="54"/>
    </row>
    <row r="489" spans="1:4" ht="12.75" x14ac:dyDescent="0.2">
      <c r="A489" s="55"/>
      <c r="B489" s="56"/>
      <c r="C489" s="54"/>
      <c r="D489" s="54"/>
    </row>
    <row r="490" spans="1:4" ht="12.75" x14ac:dyDescent="0.2">
      <c r="A490" s="55"/>
      <c r="B490" s="56"/>
      <c r="C490" s="54"/>
      <c r="D490" s="54"/>
    </row>
    <row r="491" spans="1:4" ht="12.75" x14ac:dyDescent="0.2">
      <c r="A491" s="55"/>
      <c r="B491" s="56"/>
      <c r="C491" s="54"/>
      <c r="D491" s="54"/>
    </row>
    <row r="492" spans="1:4" ht="12.75" x14ac:dyDescent="0.2">
      <c r="A492" s="55"/>
      <c r="B492" s="56"/>
      <c r="C492" s="54"/>
      <c r="D492" s="54"/>
    </row>
    <row r="493" spans="1:4" ht="12.75" x14ac:dyDescent="0.2">
      <c r="A493" s="55"/>
      <c r="B493" s="56"/>
      <c r="C493" s="54"/>
      <c r="D493" s="54"/>
    </row>
    <row r="494" spans="1:4" ht="12.75" x14ac:dyDescent="0.2">
      <c r="A494" s="55"/>
      <c r="B494" s="56"/>
      <c r="C494" s="54"/>
      <c r="D494" s="54"/>
    </row>
    <row r="495" spans="1:4" ht="12.75" x14ac:dyDescent="0.2">
      <c r="A495" s="55"/>
      <c r="B495" s="56"/>
      <c r="C495" s="54"/>
      <c r="D495" s="54"/>
    </row>
    <row r="496" spans="1:4" ht="12.75" x14ac:dyDescent="0.2">
      <c r="A496" s="55"/>
      <c r="B496" s="56"/>
      <c r="C496" s="54"/>
      <c r="D496" s="54"/>
    </row>
    <row r="497" spans="1:4" ht="12.75" x14ac:dyDescent="0.2">
      <c r="A497" s="55"/>
      <c r="B497" s="56"/>
      <c r="C497" s="54"/>
      <c r="D497" s="54"/>
    </row>
    <row r="498" spans="1:4" ht="12.75" x14ac:dyDescent="0.2">
      <c r="A498" s="55"/>
      <c r="B498" s="56"/>
      <c r="C498" s="54"/>
      <c r="D498" s="54"/>
    </row>
    <row r="499" spans="1:4" ht="12.75" x14ac:dyDescent="0.2">
      <c r="A499" s="55"/>
      <c r="B499" s="56"/>
      <c r="C499" s="54"/>
      <c r="D499" s="54"/>
    </row>
    <row r="500" spans="1:4" ht="12.75" x14ac:dyDescent="0.2">
      <c r="A500" s="55"/>
      <c r="B500" s="56"/>
      <c r="C500" s="54"/>
      <c r="D500" s="54"/>
    </row>
    <row r="501" spans="1:4" ht="12.75" x14ac:dyDescent="0.2">
      <c r="A501" s="55"/>
      <c r="B501" s="56"/>
      <c r="C501" s="54"/>
      <c r="D501" s="54"/>
    </row>
    <row r="502" spans="1:4" ht="12.75" x14ac:dyDescent="0.2">
      <c r="A502" s="55"/>
      <c r="B502" s="56"/>
      <c r="C502" s="54"/>
      <c r="D502" s="54"/>
    </row>
    <row r="503" spans="1:4" ht="12.75" x14ac:dyDescent="0.2">
      <c r="A503" s="55"/>
      <c r="B503" s="56"/>
      <c r="C503" s="54"/>
      <c r="D503" s="54"/>
    </row>
    <row r="504" spans="1:4" ht="12.75" x14ac:dyDescent="0.2">
      <c r="A504" s="55"/>
      <c r="B504" s="56"/>
      <c r="C504" s="54"/>
      <c r="D504" s="54"/>
    </row>
    <row r="505" spans="1:4" ht="12.75" x14ac:dyDescent="0.2">
      <c r="A505" s="55"/>
      <c r="B505" s="56"/>
      <c r="C505" s="54"/>
      <c r="D505" s="54"/>
    </row>
    <row r="506" spans="1:4" ht="12.75" x14ac:dyDescent="0.2">
      <c r="A506" s="55"/>
      <c r="B506" s="56"/>
      <c r="C506" s="54"/>
      <c r="D506" s="54"/>
    </row>
    <row r="507" spans="1:4" ht="12.75" x14ac:dyDescent="0.2">
      <c r="A507" s="55"/>
      <c r="B507" s="56"/>
      <c r="C507" s="54"/>
      <c r="D507" s="54"/>
    </row>
    <row r="508" spans="1:4" ht="12.75" x14ac:dyDescent="0.2">
      <c r="A508" s="55"/>
      <c r="B508" s="56"/>
      <c r="C508" s="54"/>
      <c r="D508" s="54"/>
    </row>
    <row r="509" spans="1:4" ht="12.75" x14ac:dyDescent="0.2">
      <c r="A509" s="55"/>
      <c r="B509" s="56"/>
      <c r="C509" s="54"/>
      <c r="D509" s="54"/>
    </row>
    <row r="510" spans="1:4" ht="12.75" x14ac:dyDescent="0.2">
      <c r="A510" s="55"/>
      <c r="B510" s="56"/>
      <c r="C510" s="54"/>
      <c r="D510" s="54"/>
    </row>
    <row r="511" spans="1:4" ht="12.75" x14ac:dyDescent="0.2">
      <c r="A511" s="55"/>
      <c r="B511" s="56"/>
      <c r="C511" s="54"/>
      <c r="D511" s="54"/>
    </row>
    <row r="512" spans="1:4" ht="12.75" x14ac:dyDescent="0.2">
      <c r="A512" s="55"/>
      <c r="B512" s="56"/>
      <c r="C512" s="54"/>
      <c r="D512" s="54"/>
    </row>
    <row r="513" spans="1:4" ht="12.75" x14ac:dyDescent="0.2">
      <c r="A513" s="55"/>
      <c r="B513" s="56"/>
      <c r="C513" s="54"/>
      <c r="D513" s="54"/>
    </row>
    <row r="514" spans="1:4" ht="12.75" x14ac:dyDescent="0.2">
      <c r="A514" s="55"/>
      <c r="B514" s="56"/>
      <c r="C514" s="54"/>
      <c r="D514" s="54"/>
    </row>
    <row r="515" spans="1:4" ht="12.75" x14ac:dyDescent="0.2">
      <c r="A515" s="55"/>
      <c r="B515" s="56"/>
      <c r="C515" s="54"/>
      <c r="D515" s="54"/>
    </row>
    <row r="516" spans="1:4" ht="12.75" x14ac:dyDescent="0.2">
      <c r="A516" s="55"/>
      <c r="B516" s="56"/>
      <c r="C516" s="54"/>
      <c r="D516" s="54"/>
    </row>
    <row r="517" spans="1:4" ht="12.75" x14ac:dyDescent="0.2">
      <c r="A517" s="55"/>
      <c r="B517" s="56"/>
      <c r="C517" s="54"/>
      <c r="D517" s="54"/>
    </row>
    <row r="518" spans="1:4" ht="12.75" x14ac:dyDescent="0.2">
      <c r="A518" s="55"/>
      <c r="B518" s="56"/>
      <c r="C518" s="54"/>
      <c r="D518" s="54"/>
    </row>
    <row r="519" spans="1:4" ht="12.75" x14ac:dyDescent="0.2">
      <c r="A519" s="55"/>
      <c r="B519" s="56"/>
      <c r="C519" s="54"/>
      <c r="D519" s="54"/>
    </row>
    <row r="520" spans="1:4" ht="12.75" x14ac:dyDescent="0.2">
      <c r="A520" s="55"/>
      <c r="B520" s="56"/>
      <c r="C520" s="54"/>
      <c r="D520" s="54"/>
    </row>
    <row r="521" spans="1:4" ht="12.75" x14ac:dyDescent="0.2">
      <c r="A521" s="55"/>
      <c r="B521" s="56"/>
      <c r="C521" s="54"/>
      <c r="D521" s="54"/>
    </row>
    <row r="522" spans="1:4" ht="12.75" x14ac:dyDescent="0.2">
      <c r="A522" s="55"/>
      <c r="B522" s="56"/>
      <c r="C522" s="54"/>
      <c r="D522" s="54"/>
    </row>
    <row r="523" spans="1:4" ht="12.75" x14ac:dyDescent="0.2">
      <c r="A523" s="55"/>
      <c r="B523" s="56"/>
      <c r="C523" s="54"/>
      <c r="D523" s="54"/>
    </row>
    <row r="524" spans="1:4" ht="12.75" x14ac:dyDescent="0.2">
      <c r="A524" s="55"/>
      <c r="B524" s="56"/>
      <c r="C524" s="54"/>
      <c r="D524" s="54"/>
    </row>
    <row r="525" spans="1:4" ht="12.75" x14ac:dyDescent="0.2">
      <c r="A525" s="55"/>
      <c r="B525" s="56"/>
      <c r="C525" s="54"/>
      <c r="D525" s="54"/>
    </row>
    <row r="526" spans="1:4" ht="12.75" x14ac:dyDescent="0.2">
      <c r="A526" s="55"/>
      <c r="B526" s="56"/>
      <c r="C526" s="54"/>
      <c r="D526" s="54"/>
    </row>
    <row r="527" spans="1:4" ht="12.75" x14ac:dyDescent="0.2">
      <c r="A527" s="55"/>
      <c r="B527" s="56"/>
      <c r="C527" s="54"/>
      <c r="D527" s="54"/>
    </row>
    <row r="528" spans="1:4" ht="12.75" x14ac:dyDescent="0.2">
      <c r="A528" s="55"/>
      <c r="B528" s="56"/>
      <c r="C528" s="54"/>
      <c r="D528" s="54"/>
    </row>
    <row r="529" spans="1:4" ht="12.75" x14ac:dyDescent="0.2">
      <c r="A529" s="55"/>
      <c r="B529" s="56"/>
      <c r="C529" s="54"/>
      <c r="D529" s="54"/>
    </row>
    <row r="530" spans="1:4" ht="12.75" x14ac:dyDescent="0.2">
      <c r="A530" s="55"/>
      <c r="B530" s="56"/>
      <c r="C530" s="54"/>
      <c r="D530" s="54"/>
    </row>
    <row r="531" spans="1:4" ht="12.75" x14ac:dyDescent="0.2">
      <c r="A531" s="55"/>
      <c r="B531" s="56"/>
      <c r="C531" s="54"/>
      <c r="D531" s="54"/>
    </row>
    <row r="532" spans="1:4" ht="12.75" x14ac:dyDescent="0.2">
      <c r="A532" s="55"/>
      <c r="B532" s="56"/>
      <c r="C532" s="54"/>
      <c r="D532" s="54"/>
    </row>
    <row r="533" spans="1:4" ht="12.75" x14ac:dyDescent="0.2">
      <c r="A533" s="55"/>
      <c r="B533" s="56"/>
      <c r="C533" s="54"/>
      <c r="D533" s="54"/>
    </row>
    <row r="534" spans="1:4" ht="12.75" x14ac:dyDescent="0.2">
      <c r="A534" s="55"/>
      <c r="B534" s="56"/>
      <c r="C534" s="54"/>
      <c r="D534" s="54"/>
    </row>
    <row r="535" spans="1:4" ht="12.75" x14ac:dyDescent="0.2">
      <c r="A535" s="55"/>
      <c r="B535" s="56"/>
      <c r="C535" s="54"/>
      <c r="D535" s="54"/>
    </row>
    <row r="536" spans="1:4" ht="12.75" x14ac:dyDescent="0.2">
      <c r="A536" s="55"/>
      <c r="B536" s="56"/>
      <c r="C536" s="54"/>
      <c r="D536" s="54"/>
    </row>
    <row r="537" spans="1:4" ht="12.75" x14ac:dyDescent="0.2">
      <c r="A537" s="55"/>
      <c r="B537" s="56"/>
      <c r="C537" s="54"/>
      <c r="D537" s="54"/>
    </row>
    <row r="538" spans="1:4" ht="12.75" x14ac:dyDescent="0.2">
      <c r="A538" s="55"/>
      <c r="B538" s="56"/>
      <c r="C538" s="54"/>
      <c r="D538" s="54"/>
    </row>
    <row r="539" spans="1:4" ht="12.75" x14ac:dyDescent="0.2">
      <c r="A539" s="55"/>
      <c r="B539" s="56"/>
      <c r="C539" s="54"/>
      <c r="D539" s="54"/>
    </row>
    <row r="540" spans="1:4" ht="12.75" x14ac:dyDescent="0.2">
      <c r="A540" s="55"/>
      <c r="B540" s="56"/>
      <c r="C540" s="54"/>
      <c r="D540" s="54"/>
    </row>
    <row r="541" spans="1:4" ht="12.75" x14ac:dyDescent="0.2">
      <c r="A541" s="55"/>
      <c r="B541" s="56"/>
      <c r="C541" s="54"/>
      <c r="D541" s="54"/>
    </row>
    <row r="542" spans="1:4" ht="12.75" x14ac:dyDescent="0.2">
      <c r="A542" s="55"/>
      <c r="B542" s="56"/>
      <c r="C542" s="54"/>
      <c r="D542" s="54"/>
    </row>
    <row r="543" spans="1:4" ht="12.75" x14ac:dyDescent="0.2">
      <c r="A543" s="55"/>
      <c r="B543" s="56"/>
      <c r="C543" s="54"/>
      <c r="D543" s="54"/>
    </row>
    <row r="544" spans="1:4" ht="12.75" x14ac:dyDescent="0.2">
      <c r="A544" s="55"/>
      <c r="B544" s="56"/>
      <c r="C544" s="54"/>
      <c r="D544" s="54"/>
    </row>
    <row r="545" spans="1:4" ht="12.75" x14ac:dyDescent="0.2">
      <c r="A545" s="55"/>
      <c r="B545" s="56"/>
      <c r="C545" s="54"/>
      <c r="D545" s="54"/>
    </row>
    <row r="546" spans="1:4" ht="12.75" x14ac:dyDescent="0.2">
      <c r="A546" s="55"/>
      <c r="B546" s="56"/>
      <c r="C546" s="54"/>
      <c r="D546" s="54"/>
    </row>
    <row r="547" spans="1:4" ht="12.75" x14ac:dyDescent="0.2">
      <c r="A547" s="55"/>
      <c r="B547" s="56"/>
      <c r="C547" s="54"/>
      <c r="D547" s="54"/>
    </row>
    <row r="548" spans="1:4" ht="12.75" x14ac:dyDescent="0.2">
      <c r="A548" s="55"/>
      <c r="B548" s="56"/>
      <c r="C548" s="54"/>
      <c r="D548" s="54"/>
    </row>
    <row r="549" spans="1:4" ht="12.75" x14ac:dyDescent="0.2">
      <c r="A549" s="55"/>
      <c r="B549" s="56"/>
      <c r="C549" s="54"/>
      <c r="D549" s="54"/>
    </row>
    <row r="550" spans="1:4" ht="12.75" x14ac:dyDescent="0.2">
      <c r="A550" s="55"/>
      <c r="B550" s="56"/>
      <c r="C550" s="54"/>
      <c r="D550" s="54"/>
    </row>
    <row r="551" spans="1:4" ht="12.75" x14ac:dyDescent="0.2">
      <c r="A551" s="55"/>
      <c r="B551" s="56"/>
      <c r="C551" s="54"/>
      <c r="D551" s="54"/>
    </row>
    <row r="552" spans="1:4" ht="12.75" x14ac:dyDescent="0.2">
      <c r="A552" s="55"/>
      <c r="B552" s="56"/>
      <c r="C552" s="54"/>
      <c r="D552" s="54"/>
    </row>
    <row r="553" spans="1:4" ht="12.75" x14ac:dyDescent="0.2">
      <c r="A553" s="55"/>
      <c r="B553" s="56"/>
      <c r="C553" s="54"/>
      <c r="D553" s="54"/>
    </row>
    <row r="554" spans="1:4" ht="12.75" x14ac:dyDescent="0.2">
      <c r="A554" s="55"/>
      <c r="B554" s="56"/>
      <c r="C554" s="54"/>
      <c r="D554" s="54"/>
    </row>
    <row r="555" spans="1:4" ht="12.75" x14ac:dyDescent="0.2">
      <c r="A555" s="55"/>
      <c r="B555" s="56"/>
      <c r="C555" s="54"/>
      <c r="D555" s="54"/>
    </row>
    <row r="556" spans="1:4" ht="12.75" x14ac:dyDescent="0.2">
      <c r="A556" s="55"/>
      <c r="B556" s="56"/>
      <c r="C556" s="54"/>
      <c r="D556" s="54"/>
    </row>
    <row r="557" spans="1:4" ht="12.75" x14ac:dyDescent="0.2">
      <c r="A557" s="55"/>
      <c r="B557" s="56"/>
      <c r="C557" s="54"/>
      <c r="D557" s="54"/>
    </row>
    <row r="558" spans="1:4" ht="12.75" x14ac:dyDescent="0.2">
      <c r="A558" s="55"/>
      <c r="B558" s="56"/>
      <c r="C558" s="54"/>
      <c r="D558" s="54"/>
    </row>
    <row r="559" spans="1:4" ht="12.75" x14ac:dyDescent="0.2">
      <c r="A559" s="55"/>
      <c r="B559" s="56"/>
      <c r="C559" s="54"/>
      <c r="D559" s="54"/>
    </row>
    <row r="560" spans="1:4" ht="12.75" x14ac:dyDescent="0.2">
      <c r="A560" s="55"/>
      <c r="B560" s="56"/>
      <c r="C560" s="54"/>
      <c r="D560" s="54"/>
    </row>
    <row r="561" spans="1:4" ht="12.75" x14ac:dyDescent="0.2">
      <c r="A561" s="55"/>
      <c r="B561" s="56"/>
      <c r="C561" s="54"/>
      <c r="D561" s="54"/>
    </row>
    <row r="562" spans="1:4" ht="12.75" x14ac:dyDescent="0.2">
      <c r="A562" s="55"/>
      <c r="B562" s="56"/>
      <c r="C562" s="54"/>
      <c r="D562" s="54"/>
    </row>
    <row r="563" spans="1:4" ht="12.75" x14ac:dyDescent="0.2">
      <c r="A563" s="55"/>
      <c r="B563" s="56"/>
      <c r="C563" s="54"/>
      <c r="D563" s="54"/>
    </row>
    <row r="564" spans="1:4" ht="12.75" x14ac:dyDescent="0.2">
      <c r="A564" s="55"/>
      <c r="B564" s="56"/>
      <c r="C564" s="54"/>
      <c r="D564" s="54"/>
    </row>
    <row r="565" spans="1:4" ht="12.75" x14ac:dyDescent="0.2">
      <c r="A565" s="55"/>
      <c r="B565" s="56"/>
      <c r="C565" s="54"/>
      <c r="D565" s="54"/>
    </row>
    <row r="566" spans="1:4" ht="12.75" x14ac:dyDescent="0.2">
      <c r="A566" s="55"/>
      <c r="B566" s="56"/>
      <c r="C566" s="54"/>
      <c r="D566" s="54"/>
    </row>
    <row r="567" spans="1:4" ht="12.75" x14ac:dyDescent="0.2">
      <c r="A567" s="55"/>
      <c r="B567" s="56"/>
      <c r="C567" s="54"/>
      <c r="D567" s="54"/>
    </row>
    <row r="568" spans="1:4" ht="12.75" x14ac:dyDescent="0.2">
      <c r="A568" s="55"/>
      <c r="B568" s="56"/>
      <c r="C568" s="54"/>
      <c r="D568" s="54"/>
    </row>
    <row r="569" spans="1:4" ht="12.75" x14ac:dyDescent="0.2">
      <c r="A569" s="55"/>
      <c r="B569" s="56"/>
      <c r="C569" s="54"/>
      <c r="D569" s="54"/>
    </row>
    <row r="570" spans="1:4" ht="12.75" x14ac:dyDescent="0.2">
      <c r="A570" s="55"/>
      <c r="B570" s="56"/>
      <c r="C570" s="54"/>
      <c r="D570" s="54"/>
    </row>
    <row r="571" spans="1:4" ht="12.75" x14ac:dyDescent="0.2">
      <c r="A571" s="55"/>
      <c r="B571" s="56"/>
      <c r="C571" s="54"/>
      <c r="D571" s="54"/>
    </row>
    <row r="572" spans="1:4" ht="12.75" x14ac:dyDescent="0.2">
      <c r="A572" s="55"/>
      <c r="B572" s="56"/>
      <c r="C572" s="54"/>
      <c r="D572" s="54"/>
    </row>
    <row r="573" spans="1:4" ht="12.75" x14ac:dyDescent="0.2">
      <c r="A573" s="55"/>
      <c r="B573" s="56"/>
      <c r="C573" s="54"/>
      <c r="D573" s="54"/>
    </row>
    <row r="574" spans="1:4" ht="12.75" x14ac:dyDescent="0.2">
      <c r="A574" s="55"/>
      <c r="B574" s="56"/>
      <c r="C574" s="54"/>
      <c r="D574" s="54"/>
    </row>
    <row r="575" spans="1:4" ht="12.75" x14ac:dyDescent="0.2">
      <c r="A575" s="55"/>
      <c r="B575" s="56"/>
      <c r="C575" s="54"/>
      <c r="D575" s="54"/>
    </row>
    <row r="576" spans="1:4" ht="12.75" x14ac:dyDescent="0.2">
      <c r="A576" s="55"/>
      <c r="B576" s="56"/>
      <c r="C576" s="54"/>
      <c r="D576" s="54"/>
    </row>
    <row r="577" spans="1:4" ht="12.75" x14ac:dyDescent="0.2">
      <c r="A577" s="55"/>
      <c r="B577" s="56"/>
      <c r="C577" s="54"/>
      <c r="D577" s="54"/>
    </row>
    <row r="578" spans="1:4" ht="12.75" x14ac:dyDescent="0.2">
      <c r="A578" s="55"/>
      <c r="B578" s="56"/>
      <c r="C578" s="54"/>
      <c r="D578" s="54"/>
    </row>
    <row r="579" spans="1:4" ht="12.75" x14ac:dyDescent="0.2">
      <c r="A579" s="55"/>
      <c r="B579" s="56"/>
      <c r="C579" s="54"/>
      <c r="D579" s="54"/>
    </row>
    <row r="580" spans="1:4" ht="12.75" x14ac:dyDescent="0.2">
      <c r="A580" s="55"/>
      <c r="B580" s="56"/>
      <c r="C580" s="54"/>
      <c r="D580" s="54"/>
    </row>
    <row r="581" spans="1:4" ht="12.75" x14ac:dyDescent="0.2">
      <c r="A581" s="55"/>
      <c r="B581" s="56"/>
      <c r="C581" s="54"/>
      <c r="D581" s="54"/>
    </row>
    <row r="582" spans="1:4" ht="12.75" x14ac:dyDescent="0.2">
      <c r="A582" s="55"/>
      <c r="B582" s="56"/>
      <c r="C582" s="54"/>
      <c r="D582" s="54"/>
    </row>
    <row r="583" spans="1:4" ht="12.75" x14ac:dyDescent="0.2">
      <c r="A583" s="55"/>
      <c r="B583" s="56"/>
      <c r="C583" s="54"/>
      <c r="D583" s="54"/>
    </row>
    <row r="584" spans="1:4" ht="12.75" x14ac:dyDescent="0.2">
      <c r="A584" s="55"/>
      <c r="B584" s="56"/>
      <c r="C584" s="54"/>
      <c r="D584" s="54"/>
    </row>
    <row r="585" spans="1:4" ht="12.75" x14ac:dyDescent="0.2">
      <c r="A585" s="55"/>
      <c r="B585" s="56"/>
      <c r="C585" s="54"/>
      <c r="D585" s="54"/>
    </row>
    <row r="586" spans="1:4" ht="12.75" x14ac:dyDescent="0.2">
      <c r="A586" s="55"/>
      <c r="B586" s="56"/>
      <c r="C586" s="54"/>
      <c r="D586" s="54"/>
    </row>
    <row r="587" spans="1:4" ht="12.75" x14ac:dyDescent="0.2">
      <c r="A587" s="55"/>
      <c r="B587" s="56"/>
      <c r="C587" s="54"/>
      <c r="D587" s="54"/>
    </row>
    <row r="588" spans="1:4" ht="12.75" x14ac:dyDescent="0.2">
      <c r="A588" s="55"/>
      <c r="B588" s="56"/>
      <c r="C588" s="54"/>
      <c r="D588" s="54"/>
    </row>
    <row r="589" spans="1:4" ht="12.75" x14ac:dyDescent="0.2">
      <c r="A589" s="55"/>
      <c r="B589" s="56"/>
      <c r="C589" s="54"/>
      <c r="D589" s="54"/>
    </row>
    <row r="590" spans="1:4" ht="27.75" customHeight="1" x14ac:dyDescent="0.2">
      <c r="A590" s="55"/>
      <c r="B590" s="56"/>
      <c r="C590" s="54"/>
      <c r="D590" s="54"/>
    </row>
    <row r="591" spans="1:4" ht="27.75" customHeight="1" x14ac:dyDescent="0.2">
      <c r="A591" s="55"/>
      <c r="B591" s="56"/>
      <c r="C591" s="54"/>
      <c r="D591" s="54"/>
    </row>
    <row r="592" spans="1:4" ht="27.75" customHeight="1" x14ac:dyDescent="0.2">
      <c r="A592" s="7"/>
      <c r="B592" s="8"/>
      <c r="C592" s="54"/>
      <c r="D592" s="8"/>
    </row>
    <row r="593" spans="1:4" ht="27.75" customHeight="1" x14ac:dyDescent="0.2">
      <c r="A593" s="7"/>
      <c r="B593" s="8"/>
      <c r="C593" s="54"/>
      <c r="D593" s="8"/>
    </row>
    <row r="594" spans="1:4" ht="27.75" customHeight="1" x14ac:dyDescent="0.2">
      <c r="A594" s="7"/>
      <c r="B594" s="8"/>
      <c r="C594" s="54"/>
      <c r="D594" s="8"/>
    </row>
    <row r="595" spans="1:4" ht="27.75" customHeight="1" x14ac:dyDescent="0.2">
      <c r="A595" s="7"/>
      <c r="B595" s="8"/>
      <c r="C595" s="54"/>
      <c r="D595" s="8"/>
    </row>
    <row r="596" spans="1:4" ht="27.75" customHeight="1" x14ac:dyDescent="0.2">
      <c r="A596" s="7"/>
      <c r="B596" s="8"/>
      <c r="C596" s="54"/>
      <c r="D596" s="8"/>
    </row>
    <row r="597" spans="1:4" ht="27.75" customHeight="1" x14ac:dyDescent="0.2">
      <c r="A597" s="7"/>
      <c r="B597" s="8"/>
      <c r="C597" s="54"/>
      <c r="D597" s="8"/>
    </row>
    <row r="598" spans="1:4" ht="27.75" customHeight="1" x14ac:dyDescent="0.2">
      <c r="A598" s="7"/>
      <c r="B598" s="8"/>
      <c r="C598" s="54"/>
      <c r="D598" s="8"/>
    </row>
    <row r="599" spans="1:4" ht="27.75" customHeight="1" x14ac:dyDescent="0.2">
      <c r="A599" s="7"/>
      <c r="B599" s="8"/>
      <c r="C599" s="54"/>
      <c r="D599" s="8"/>
    </row>
    <row r="600" spans="1:4" ht="27.75" customHeight="1" x14ac:dyDescent="0.2">
      <c r="A600" s="7"/>
      <c r="B600" s="8"/>
      <c r="C600" s="54"/>
      <c r="D600" s="8"/>
    </row>
    <row r="601" spans="1:4" ht="27.75" customHeight="1" x14ac:dyDescent="0.2">
      <c r="A601" s="7"/>
      <c r="B601" s="8"/>
      <c r="C601" s="54"/>
      <c r="D601" s="8"/>
    </row>
    <row r="602" spans="1:4" ht="27.75" customHeight="1" x14ac:dyDescent="0.2">
      <c r="A602" s="7"/>
      <c r="B602" s="8"/>
      <c r="C602" s="54"/>
      <c r="D602" s="8"/>
    </row>
    <row r="603" spans="1:4" ht="27.75" customHeight="1" x14ac:dyDescent="0.2">
      <c r="A603" s="7"/>
      <c r="B603" s="8"/>
      <c r="C603" s="54"/>
      <c r="D603" s="8"/>
    </row>
    <row r="604" spans="1:4" ht="27.75" customHeight="1" x14ac:dyDescent="0.2">
      <c r="A604" s="7"/>
      <c r="B604" s="8"/>
      <c r="C604" s="54"/>
      <c r="D604" s="8"/>
    </row>
    <row r="605" spans="1:4" ht="27.75" customHeight="1" x14ac:dyDescent="0.2">
      <c r="A605" s="7"/>
      <c r="B605" s="8"/>
      <c r="C605" s="54"/>
      <c r="D605" s="8"/>
    </row>
    <row r="606" spans="1:4" ht="27.75" customHeight="1" x14ac:dyDescent="0.2">
      <c r="A606" s="7"/>
      <c r="B606" s="8"/>
      <c r="C606" s="54"/>
      <c r="D606" s="8"/>
    </row>
    <row r="607" spans="1:4" ht="27.75" customHeight="1" x14ac:dyDescent="0.2">
      <c r="A607" s="7"/>
      <c r="B607" s="8"/>
      <c r="C607" s="54"/>
      <c r="D607" s="8"/>
    </row>
    <row r="608" spans="1:4" ht="27.75" customHeight="1" x14ac:dyDescent="0.2">
      <c r="A608" s="7"/>
      <c r="B608" s="8"/>
      <c r="C608" s="54"/>
      <c r="D608" s="8"/>
    </row>
    <row r="609" spans="1:4" ht="27.75" customHeight="1" x14ac:dyDescent="0.2">
      <c r="A609" s="7"/>
      <c r="B609" s="8"/>
      <c r="C609" s="54"/>
      <c r="D609" s="8"/>
    </row>
    <row r="610" spans="1:4" ht="27.75" customHeight="1" x14ac:dyDescent="0.2">
      <c r="A610" s="7"/>
      <c r="B610" s="8"/>
      <c r="C610" s="54"/>
      <c r="D610" s="8"/>
    </row>
    <row r="611" spans="1:4" ht="27.75" customHeight="1" x14ac:dyDescent="0.2">
      <c r="A611" s="7"/>
      <c r="B611" s="8"/>
      <c r="C611" s="54"/>
      <c r="D611" s="8"/>
    </row>
    <row r="612" spans="1:4" ht="27.75" customHeight="1" x14ac:dyDescent="0.2">
      <c r="A612" s="7"/>
      <c r="B612" s="8"/>
      <c r="C612" s="54"/>
      <c r="D612" s="8"/>
    </row>
    <row r="613" spans="1:4" ht="27.75" customHeight="1" x14ac:dyDescent="0.2">
      <c r="A613" s="7"/>
      <c r="B613" s="8"/>
      <c r="C613" s="54"/>
      <c r="D613" s="8"/>
    </row>
    <row r="614" spans="1:4" ht="27.75" customHeight="1" x14ac:dyDescent="0.2">
      <c r="A614" s="7"/>
      <c r="B614" s="8"/>
      <c r="C614" s="54"/>
      <c r="D614" s="8"/>
    </row>
    <row r="615" spans="1:4" ht="27.75" customHeight="1" x14ac:dyDescent="0.2">
      <c r="A615" s="7"/>
      <c r="B615" s="8"/>
      <c r="C615" s="54"/>
      <c r="D615" s="8"/>
    </row>
    <row r="616" spans="1:4" ht="27.75" customHeight="1" x14ac:dyDescent="0.2">
      <c r="A616" s="7"/>
      <c r="B616" s="8"/>
      <c r="C616" s="54"/>
      <c r="D616" s="8"/>
    </row>
    <row r="617" spans="1:4" ht="27.75" customHeight="1" x14ac:dyDescent="0.2">
      <c r="A617" s="7"/>
      <c r="B617" s="8"/>
      <c r="C617" s="54"/>
      <c r="D617" s="8"/>
    </row>
    <row r="618" spans="1:4" ht="27.75" customHeight="1" x14ac:dyDescent="0.2">
      <c r="A618" s="7"/>
      <c r="B618" s="8"/>
      <c r="C618" s="54"/>
      <c r="D618" s="8"/>
    </row>
    <row r="619" spans="1:4" ht="27.75" customHeight="1" x14ac:dyDescent="0.2">
      <c r="A619" s="7"/>
      <c r="B619" s="8"/>
      <c r="C619" s="54"/>
      <c r="D619" s="8"/>
    </row>
    <row r="620" spans="1:4" ht="27.75" customHeight="1" x14ac:dyDescent="0.2">
      <c r="A620" s="7"/>
      <c r="B620" s="8"/>
      <c r="C620" s="54"/>
      <c r="D620" s="8"/>
    </row>
    <row r="621" spans="1:4" ht="27.75" customHeight="1" x14ac:dyDescent="0.2">
      <c r="A621" s="7"/>
      <c r="B621" s="8"/>
      <c r="C621" s="54"/>
      <c r="D621" s="8"/>
    </row>
    <row r="622" spans="1:4" ht="27.75" customHeight="1" x14ac:dyDescent="0.2">
      <c r="A622" s="7"/>
      <c r="B622" s="8"/>
      <c r="C622" s="54"/>
      <c r="D622" s="8"/>
    </row>
    <row r="623" spans="1:4" ht="27.75" customHeight="1" x14ac:dyDescent="0.2">
      <c r="A623" s="7"/>
      <c r="B623" s="8"/>
      <c r="C623" s="54"/>
      <c r="D623" s="8"/>
    </row>
    <row r="624" spans="1:4" ht="27.75" customHeight="1" x14ac:dyDescent="0.2">
      <c r="A624" s="7"/>
      <c r="B624" s="8"/>
      <c r="C624" s="54"/>
      <c r="D624" s="8"/>
    </row>
    <row r="625" spans="1:4" ht="27.75" customHeight="1" x14ac:dyDescent="0.2">
      <c r="A625" s="7"/>
      <c r="B625" s="8"/>
      <c r="C625" s="54"/>
      <c r="D625" s="8"/>
    </row>
    <row r="626" spans="1:4" ht="27.75" customHeight="1" x14ac:dyDescent="0.2">
      <c r="A626" s="7"/>
      <c r="B626" s="8"/>
      <c r="C626" s="54"/>
      <c r="D626" s="8"/>
    </row>
    <row r="627" spans="1:4" ht="27.75" customHeight="1" x14ac:dyDescent="0.2">
      <c r="A627" s="7"/>
      <c r="B627" s="8"/>
      <c r="C627" s="54"/>
      <c r="D627" s="8"/>
    </row>
    <row r="628" spans="1:4" ht="27.75" customHeight="1" x14ac:dyDescent="0.2">
      <c r="A628" s="7"/>
      <c r="B628" s="8"/>
      <c r="C628" s="54"/>
      <c r="D628" s="8"/>
    </row>
    <row r="629" spans="1:4" ht="27.75" customHeight="1" x14ac:dyDescent="0.2">
      <c r="A629" s="7"/>
      <c r="B629" s="8"/>
      <c r="C629" s="54"/>
      <c r="D629" s="8"/>
    </row>
    <row r="630" spans="1:4" ht="27.75" customHeight="1" x14ac:dyDescent="0.2">
      <c r="A630" s="7"/>
      <c r="B630" s="8"/>
      <c r="C630" s="54"/>
      <c r="D630" s="8"/>
    </row>
    <row r="631" spans="1:4" ht="27.75" customHeight="1" x14ac:dyDescent="0.2">
      <c r="A631" s="7"/>
      <c r="B631" s="8"/>
      <c r="C631" s="54"/>
      <c r="D631" s="8"/>
    </row>
    <row r="632" spans="1:4" ht="27.75" customHeight="1" x14ac:dyDescent="0.2">
      <c r="A632" s="7"/>
      <c r="B632" s="8"/>
      <c r="C632" s="54"/>
      <c r="D632" s="8"/>
    </row>
    <row r="633" spans="1:4" ht="27.75" customHeight="1" x14ac:dyDescent="0.2">
      <c r="A633" s="7"/>
      <c r="B633" s="8"/>
      <c r="C633" s="54"/>
      <c r="D633" s="8"/>
    </row>
    <row r="634" spans="1:4" ht="27.75" customHeight="1" x14ac:dyDescent="0.2">
      <c r="A634" s="7"/>
      <c r="B634" s="8"/>
      <c r="C634" s="54"/>
      <c r="D634" s="8"/>
    </row>
    <row r="635" spans="1:4" ht="27.75" customHeight="1" x14ac:dyDescent="0.2">
      <c r="A635" s="7"/>
      <c r="B635" s="8"/>
      <c r="C635" s="54"/>
      <c r="D635" s="8"/>
    </row>
    <row r="636" spans="1:4" ht="27.75" customHeight="1" x14ac:dyDescent="0.2">
      <c r="A636" s="7"/>
      <c r="B636" s="8"/>
      <c r="C636" s="54"/>
      <c r="D636" s="8"/>
    </row>
    <row r="637" spans="1:4" ht="27.75" customHeight="1" x14ac:dyDescent="0.2">
      <c r="A637" s="7"/>
      <c r="B637" s="8"/>
      <c r="C637" s="54"/>
      <c r="D637" s="8"/>
    </row>
    <row r="638" spans="1:4" ht="27.75" customHeight="1" x14ac:dyDescent="0.2">
      <c r="A638" s="7"/>
      <c r="B638" s="8"/>
      <c r="C638" s="54"/>
      <c r="D638" s="8"/>
    </row>
    <row r="639" spans="1:4" ht="27.75" customHeight="1" x14ac:dyDescent="0.2">
      <c r="A639" s="7"/>
      <c r="B639" s="8"/>
      <c r="C639" s="54"/>
      <c r="D639" s="8"/>
    </row>
    <row r="640" spans="1:4" ht="27.75" customHeight="1" x14ac:dyDescent="0.2">
      <c r="A640" s="7"/>
      <c r="B640" s="8"/>
      <c r="C640" s="54"/>
      <c r="D640" s="8"/>
    </row>
    <row r="641" spans="1:4" ht="27.75" customHeight="1" x14ac:dyDescent="0.2">
      <c r="A641" s="7"/>
      <c r="B641" s="8"/>
      <c r="C641" s="54"/>
      <c r="D641" s="8"/>
    </row>
    <row r="642" spans="1:4" ht="27.75" customHeight="1" x14ac:dyDescent="0.2">
      <c r="A642" s="7"/>
      <c r="B642" s="8"/>
      <c r="C642" s="54"/>
      <c r="D642" s="8"/>
    </row>
    <row r="643" spans="1:4" ht="27.75" customHeight="1" x14ac:dyDescent="0.2">
      <c r="A643" s="7"/>
      <c r="B643" s="8"/>
      <c r="C643" s="54"/>
      <c r="D643" s="8"/>
    </row>
    <row r="644" spans="1:4" ht="27.75" customHeight="1" x14ac:dyDescent="0.2">
      <c r="A644" s="7"/>
      <c r="B644" s="8"/>
      <c r="C644" s="54"/>
      <c r="D644" s="8"/>
    </row>
    <row r="645" spans="1:4" ht="27.75" customHeight="1" x14ac:dyDescent="0.2">
      <c r="A645" s="7"/>
      <c r="B645" s="8"/>
      <c r="C645" s="54"/>
      <c r="D645" s="8"/>
    </row>
    <row r="646" spans="1:4" ht="27.75" customHeight="1" x14ac:dyDescent="0.2">
      <c r="A646" s="7"/>
      <c r="B646" s="8"/>
      <c r="C646" s="54"/>
      <c r="D646" s="8"/>
    </row>
    <row r="647" spans="1:4" ht="27.75" customHeight="1" x14ac:dyDescent="0.2">
      <c r="A647" s="7"/>
      <c r="B647" s="8"/>
      <c r="C647" s="54"/>
      <c r="D647" s="8"/>
    </row>
    <row r="648" spans="1:4" ht="27.75" customHeight="1" x14ac:dyDescent="0.2">
      <c r="A648" s="7"/>
      <c r="B648" s="8"/>
      <c r="C648" s="54"/>
      <c r="D648" s="8"/>
    </row>
    <row r="649" spans="1:4" ht="27.75" customHeight="1" x14ac:dyDescent="0.2">
      <c r="A649" s="7"/>
      <c r="B649" s="8"/>
      <c r="C649" s="54"/>
      <c r="D649" s="8"/>
    </row>
    <row r="650" spans="1:4" ht="27.75" customHeight="1" x14ac:dyDescent="0.2">
      <c r="A650" s="7"/>
      <c r="B650" s="8"/>
      <c r="C650" s="54"/>
      <c r="D650" s="8"/>
    </row>
    <row r="651" spans="1:4" ht="27.75" customHeight="1" x14ac:dyDescent="0.2">
      <c r="A651" s="7"/>
      <c r="B651" s="8"/>
      <c r="C651" s="54"/>
      <c r="D651" s="8"/>
    </row>
    <row r="652" spans="1:4" ht="27.75" customHeight="1" x14ac:dyDescent="0.2">
      <c r="A652" s="7"/>
      <c r="B652" s="8"/>
      <c r="C652" s="54"/>
      <c r="D652" s="8"/>
    </row>
    <row r="653" spans="1:4" ht="27.75" customHeight="1" x14ac:dyDescent="0.2">
      <c r="A653" s="7"/>
      <c r="B653" s="8"/>
      <c r="C653" s="54"/>
      <c r="D653" s="8"/>
    </row>
    <row r="654" spans="1:4" ht="27.75" customHeight="1" x14ac:dyDescent="0.2">
      <c r="A654" s="7"/>
      <c r="B654" s="8"/>
      <c r="C654" s="54"/>
      <c r="D654" s="8"/>
    </row>
    <row r="655" spans="1:4" ht="27.75" customHeight="1" x14ac:dyDescent="0.2">
      <c r="A655" s="7"/>
      <c r="B655" s="8"/>
      <c r="C655" s="54"/>
      <c r="D655" s="8"/>
    </row>
    <row r="656" spans="1:4" ht="27.75" customHeight="1" x14ac:dyDescent="0.2">
      <c r="A656" s="7"/>
      <c r="B656" s="8"/>
      <c r="C656" s="54"/>
      <c r="D656" s="8"/>
    </row>
    <row r="657" spans="1:4" ht="27.75" customHeight="1" x14ac:dyDescent="0.2">
      <c r="A657" s="7"/>
      <c r="B657" s="8"/>
      <c r="C657" s="54"/>
      <c r="D657" s="8"/>
    </row>
    <row r="658" spans="1:4" ht="27.75" customHeight="1" x14ac:dyDescent="0.2">
      <c r="A658" s="7"/>
      <c r="B658" s="8"/>
      <c r="C658" s="54"/>
      <c r="D658" s="8"/>
    </row>
    <row r="659" spans="1:4" ht="27.75" customHeight="1" x14ac:dyDescent="0.2">
      <c r="A659" s="7"/>
      <c r="B659" s="8"/>
      <c r="C659" s="54"/>
      <c r="D659" s="8"/>
    </row>
    <row r="660" spans="1:4" ht="27.75" customHeight="1" x14ac:dyDescent="0.2">
      <c r="A660" s="7"/>
      <c r="B660" s="8"/>
      <c r="C660" s="54"/>
      <c r="D660" s="8"/>
    </row>
    <row r="661" spans="1:4" ht="27.75" customHeight="1" x14ac:dyDescent="0.2">
      <c r="A661" s="7"/>
      <c r="B661" s="8"/>
      <c r="C661" s="54"/>
      <c r="D661" s="8"/>
    </row>
    <row r="662" spans="1:4" ht="27.75" customHeight="1" x14ac:dyDescent="0.2">
      <c r="A662" s="7"/>
      <c r="B662" s="8"/>
      <c r="C662" s="54"/>
      <c r="D662" s="8"/>
    </row>
    <row r="663" spans="1:4" ht="27.75" customHeight="1" x14ac:dyDescent="0.2">
      <c r="A663" s="7"/>
      <c r="B663" s="8"/>
      <c r="C663" s="54"/>
      <c r="D663" s="8"/>
    </row>
    <row r="664" spans="1:4" ht="27.75" customHeight="1" x14ac:dyDescent="0.2">
      <c r="A664" s="7"/>
      <c r="B664" s="8"/>
      <c r="C664" s="54"/>
      <c r="D664" s="8"/>
    </row>
    <row r="665" spans="1:4" ht="27.75" customHeight="1" x14ac:dyDescent="0.2">
      <c r="A665" s="7"/>
      <c r="B665" s="8"/>
      <c r="C665" s="54"/>
      <c r="D665" s="8"/>
    </row>
    <row r="666" spans="1:4" ht="27.75" customHeight="1" x14ac:dyDescent="0.2">
      <c r="A666" s="7"/>
      <c r="B666" s="8"/>
      <c r="C666" s="54"/>
      <c r="D666" s="8"/>
    </row>
    <row r="667" spans="1:4" ht="27.75" customHeight="1" x14ac:dyDescent="0.2">
      <c r="A667" s="7"/>
      <c r="B667" s="8"/>
      <c r="C667" s="54"/>
      <c r="D667" s="8"/>
    </row>
    <row r="668" spans="1:4" ht="27.75" customHeight="1" x14ac:dyDescent="0.2">
      <c r="A668" s="7"/>
      <c r="B668" s="8"/>
      <c r="C668" s="54"/>
      <c r="D668" s="8"/>
    </row>
    <row r="669" spans="1:4" ht="27.75" customHeight="1" x14ac:dyDescent="0.2">
      <c r="A669" s="7"/>
      <c r="B669" s="8"/>
      <c r="C669" s="54"/>
      <c r="D669" s="8"/>
    </row>
    <row r="670" spans="1:4" ht="27.75" customHeight="1" x14ac:dyDescent="0.2">
      <c r="A670" s="7"/>
      <c r="B670" s="8"/>
      <c r="C670" s="54"/>
      <c r="D670" s="8"/>
    </row>
    <row r="671" spans="1:4" ht="27.75" customHeight="1" x14ac:dyDescent="0.2">
      <c r="A671" s="7"/>
      <c r="B671" s="8"/>
      <c r="C671" s="54"/>
      <c r="D671" s="8"/>
    </row>
    <row r="672" spans="1:4" ht="27.75" customHeight="1" x14ac:dyDescent="0.2">
      <c r="A672" s="7"/>
      <c r="B672" s="8"/>
      <c r="C672" s="54"/>
      <c r="D672" s="8"/>
    </row>
    <row r="673" spans="1:4" ht="27.75" customHeight="1" x14ac:dyDescent="0.2">
      <c r="A673" s="7"/>
      <c r="B673" s="8"/>
      <c r="C673" s="54"/>
      <c r="D673" s="8"/>
    </row>
    <row r="674" spans="1:4" ht="27.75" customHeight="1" x14ac:dyDescent="0.2">
      <c r="A674" s="7"/>
      <c r="B674" s="8"/>
      <c r="C674" s="54"/>
      <c r="D674" s="8"/>
    </row>
    <row r="675" spans="1:4" ht="27.75" customHeight="1" x14ac:dyDescent="0.2">
      <c r="A675" s="7"/>
      <c r="B675" s="8"/>
      <c r="C675" s="54"/>
      <c r="D675" s="8"/>
    </row>
    <row r="676" spans="1:4" ht="27.75" customHeight="1" x14ac:dyDescent="0.2">
      <c r="A676" s="7"/>
      <c r="B676" s="8"/>
      <c r="C676" s="54"/>
      <c r="D676" s="8"/>
    </row>
    <row r="677" spans="1:4" ht="27.75" customHeight="1" x14ac:dyDescent="0.2">
      <c r="A677" s="7"/>
      <c r="B677" s="8"/>
      <c r="C677" s="54"/>
      <c r="D677" s="8"/>
    </row>
    <row r="678" spans="1:4" ht="27.75" customHeight="1" x14ac:dyDescent="0.2">
      <c r="A678" s="7"/>
      <c r="B678" s="8"/>
      <c r="C678" s="54"/>
      <c r="D678" s="8"/>
    </row>
    <row r="679" spans="1:4" ht="27.75" customHeight="1" x14ac:dyDescent="0.2">
      <c r="A679" s="7"/>
      <c r="B679" s="8"/>
      <c r="C679" s="54"/>
      <c r="D679" s="8"/>
    </row>
    <row r="680" spans="1:4" ht="27.75" customHeight="1" x14ac:dyDescent="0.2">
      <c r="A680" s="7"/>
      <c r="B680" s="8"/>
      <c r="C680" s="54"/>
      <c r="D680" s="8"/>
    </row>
    <row r="681" spans="1:4" ht="27.75" customHeight="1" x14ac:dyDescent="0.2">
      <c r="A681" s="7"/>
      <c r="B681" s="8"/>
      <c r="C681" s="54"/>
      <c r="D681" s="8"/>
    </row>
    <row r="682" spans="1:4" ht="27.75" customHeight="1" x14ac:dyDescent="0.2">
      <c r="A682" s="7"/>
      <c r="B682" s="8"/>
      <c r="C682" s="54"/>
      <c r="D682" s="8"/>
    </row>
    <row r="683" spans="1:4" ht="27.75" customHeight="1" x14ac:dyDescent="0.2">
      <c r="A683" s="7"/>
      <c r="B683" s="8"/>
      <c r="C683" s="54"/>
      <c r="D683" s="8"/>
    </row>
    <row r="684" spans="1:4" ht="27.75" customHeight="1" x14ac:dyDescent="0.2">
      <c r="A684" s="7"/>
      <c r="B684" s="8"/>
      <c r="C684" s="54"/>
      <c r="D684" s="8"/>
    </row>
    <row r="685" spans="1:4" ht="27.75" customHeight="1" x14ac:dyDescent="0.2">
      <c r="A685" s="7"/>
      <c r="B685" s="8"/>
      <c r="C685" s="54"/>
      <c r="D685" s="8"/>
    </row>
    <row r="686" spans="1:4" ht="27.75" customHeight="1" x14ac:dyDescent="0.2">
      <c r="A686" s="7"/>
      <c r="B686" s="8"/>
      <c r="C686" s="54"/>
      <c r="D686" s="8"/>
    </row>
    <row r="687" spans="1:4" ht="27.75" customHeight="1" x14ac:dyDescent="0.2">
      <c r="A687" s="7"/>
      <c r="B687" s="8"/>
      <c r="C687" s="54"/>
      <c r="D687" s="8"/>
    </row>
    <row r="688" spans="1:4" ht="27.75" customHeight="1" x14ac:dyDescent="0.2">
      <c r="A688" s="7"/>
      <c r="B688" s="8"/>
      <c r="C688" s="54"/>
      <c r="D688" s="8"/>
    </row>
    <row r="689" spans="1:4" ht="27.75" customHeight="1" x14ac:dyDescent="0.2">
      <c r="A689" s="7"/>
      <c r="B689" s="8"/>
      <c r="C689" s="54"/>
      <c r="D689" s="8"/>
    </row>
    <row r="690" spans="1:4" ht="27.75" customHeight="1" x14ac:dyDescent="0.2">
      <c r="A690" s="7"/>
      <c r="B690" s="8"/>
      <c r="C690" s="54"/>
      <c r="D690" s="8"/>
    </row>
    <row r="691" spans="1:4" ht="27.75" customHeight="1" x14ac:dyDescent="0.2">
      <c r="A691" s="7"/>
      <c r="B691" s="8"/>
      <c r="C691" s="54"/>
      <c r="D691" s="8"/>
    </row>
    <row r="692" spans="1:4" ht="27.75" customHeight="1" x14ac:dyDescent="0.2">
      <c r="A692" s="7"/>
      <c r="B692" s="8"/>
      <c r="C692" s="54"/>
      <c r="D692" s="8"/>
    </row>
    <row r="693" spans="1:4" ht="27.75" customHeight="1" x14ac:dyDescent="0.2">
      <c r="A693" s="7"/>
      <c r="B693" s="8"/>
      <c r="C693" s="54"/>
      <c r="D693" s="8"/>
    </row>
    <row r="694" spans="1:4" ht="27.75" customHeight="1" x14ac:dyDescent="0.2">
      <c r="A694" s="7"/>
      <c r="B694" s="8"/>
      <c r="C694" s="54"/>
      <c r="D694" s="8"/>
    </row>
    <row r="695" spans="1:4" ht="27.75" customHeight="1" x14ac:dyDescent="0.2">
      <c r="A695" s="7"/>
      <c r="B695" s="8"/>
      <c r="C695" s="54"/>
      <c r="D695" s="8"/>
    </row>
    <row r="696" spans="1:4" ht="27.75" customHeight="1" x14ac:dyDescent="0.2">
      <c r="A696" s="7"/>
      <c r="B696" s="8"/>
      <c r="C696" s="54"/>
      <c r="D696" s="8"/>
    </row>
    <row r="697" spans="1:4" ht="27.75" customHeight="1" x14ac:dyDescent="0.2">
      <c r="A697" s="7"/>
      <c r="B697" s="8"/>
      <c r="C697" s="54"/>
      <c r="D697" s="8"/>
    </row>
    <row r="698" spans="1:4" ht="27.75" customHeight="1" x14ac:dyDescent="0.2">
      <c r="A698" s="7"/>
      <c r="B698" s="8"/>
      <c r="C698" s="54"/>
      <c r="D698" s="8"/>
    </row>
    <row r="699" spans="1:4" ht="27.75" customHeight="1" x14ac:dyDescent="0.2">
      <c r="A699" s="7"/>
      <c r="B699" s="8"/>
      <c r="C699" s="54"/>
      <c r="D699" s="8"/>
    </row>
    <row r="700" spans="1:4" ht="27.75" customHeight="1" x14ac:dyDescent="0.2">
      <c r="A700" s="7"/>
      <c r="B700" s="8"/>
      <c r="C700" s="54"/>
      <c r="D700" s="8"/>
    </row>
    <row r="701" spans="1:4" ht="27.75" customHeight="1" x14ac:dyDescent="0.2">
      <c r="A701" s="7"/>
      <c r="B701" s="8"/>
      <c r="C701" s="54"/>
      <c r="D701" s="8"/>
    </row>
    <row r="702" spans="1:4" ht="27.75" customHeight="1" x14ac:dyDescent="0.2">
      <c r="C702" s="6"/>
    </row>
    <row r="703" spans="1:4" ht="27.75" customHeight="1" x14ac:dyDescent="0.2">
      <c r="C703" s="6"/>
    </row>
    <row r="704" spans="1:4" ht="27.75" customHeight="1" x14ac:dyDescent="0.2">
      <c r="C704" s="6"/>
    </row>
    <row r="705" spans="3:3" ht="27.75" customHeight="1" x14ac:dyDescent="0.2">
      <c r="C705" s="6"/>
    </row>
    <row r="706" spans="3:3" ht="27.75" customHeight="1" x14ac:dyDescent="0.2">
      <c r="C706" s="6"/>
    </row>
    <row r="707" spans="3:3" ht="27.75" customHeight="1" x14ac:dyDescent="0.2">
      <c r="C707" s="6"/>
    </row>
    <row r="708" spans="3:3" ht="27.75" customHeight="1" x14ac:dyDescent="0.2">
      <c r="C708" s="6"/>
    </row>
    <row r="709" spans="3:3" ht="27.75" customHeight="1" x14ac:dyDescent="0.2">
      <c r="C709" s="6"/>
    </row>
    <row r="710" spans="3:3" ht="27.75" customHeight="1" x14ac:dyDescent="0.2">
      <c r="C710" s="6"/>
    </row>
    <row r="711" spans="3:3" ht="27.75" customHeight="1" x14ac:dyDescent="0.2">
      <c r="C711" s="6"/>
    </row>
    <row r="712" spans="3:3" ht="27.75" customHeight="1" x14ac:dyDescent="0.2">
      <c r="C712" s="6"/>
    </row>
    <row r="713" spans="3:3" ht="27.75" customHeight="1" x14ac:dyDescent="0.2">
      <c r="C713" s="6"/>
    </row>
    <row r="714" spans="3:3" ht="27.75" customHeight="1" x14ac:dyDescent="0.2">
      <c r="C714" s="6"/>
    </row>
    <row r="715" spans="3:3" ht="27.75" customHeight="1" x14ac:dyDescent="0.2">
      <c r="C715" s="6"/>
    </row>
    <row r="716" spans="3:3" ht="27.75" customHeight="1" x14ac:dyDescent="0.2">
      <c r="C716" s="6"/>
    </row>
    <row r="717" spans="3:3" ht="27.75" customHeight="1" x14ac:dyDescent="0.2">
      <c r="C717" s="6"/>
    </row>
    <row r="718" spans="3:3" ht="27.75" customHeight="1" x14ac:dyDescent="0.2">
      <c r="C718" s="6"/>
    </row>
    <row r="719" spans="3:3" ht="27.75" customHeight="1" x14ac:dyDescent="0.2">
      <c r="C719" s="6"/>
    </row>
    <row r="720" spans="3:3" ht="27.75" customHeight="1" x14ac:dyDescent="0.2">
      <c r="C720" s="6"/>
    </row>
    <row r="721" spans="3:3" ht="27.75" customHeight="1" x14ac:dyDescent="0.2">
      <c r="C721" s="6"/>
    </row>
    <row r="722" spans="3:3" ht="27.75" customHeight="1" x14ac:dyDescent="0.2">
      <c r="C722" s="6"/>
    </row>
    <row r="723" spans="3:3" ht="27.75" customHeight="1" x14ac:dyDescent="0.2">
      <c r="C723" s="6"/>
    </row>
    <row r="724" spans="3:3" ht="27.75" customHeight="1" x14ac:dyDescent="0.2">
      <c r="C724" s="6"/>
    </row>
    <row r="725" spans="3:3" ht="27.75" customHeight="1" x14ac:dyDescent="0.2">
      <c r="C725" s="6"/>
    </row>
    <row r="726" spans="3:3" ht="27.75" customHeight="1" x14ac:dyDescent="0.2">
      <c r="C726" s="6"/>
    </row>
    <row r="727" spans="3:3" ht="27.75" customHeight="1" x14ac:dyDescent="0.2">
      <c r="C727" s="6"/>
    </row>
    <row r="728" spans="3:3" ht="27.75" customHeight="1" x14ac:dyDescent="0.2">
      <c r="C728" s="6"/>
    </row>
    <row r="729" spans="3:3" ht="27.75" customHeight="1" x14ac:dyDescent="0.2">
      <c r="C729" s="6"/>
    </row>
    <row r="730" spans="3:3" ht="27.75" customHeight="1" x14ac:dyDescent="0.2">
      <c r="C730" s="6"/>
    </row>
    <row r="731" spans="3:3" ht="27.75" customHeight="1" x14ac:dyDescent="0.2">
      <c r="C731" s="6"/>
    </row>
    <row r="732" spans="3:3" ht="27.75" customHeight="1" x14ac:dyDescent="0.2">
      <c r="C732" s="6"/>
    </row>
    <row r="733" spans="3:3" ht="27.75" customHeight="1" x14ac:dyDescent="0.2">
      <c r="C733" s="6"/>
    </row>
    <row r="734" spans="3:3" ht="27.75" customHeight="1" x14ac:dyDescent="0.2">
      <c r="C734" s="6"/>
    </row>
    <row r="735" spans="3:3" ht="27.75" customHeight="1" x14ac:dyDescent="0.2">
      <c r="C735" s="6"/>
    </row>
    <row r="736" spans="3:3" ht="27.75" customHeight="1" x14ac:dyDescent="0.2">
      <c r="C736" s="6"/>
    </row>
    <row r="737" spans="3:3" ht="27.75" customHeight="1" x14ac:dyDescent="0.2">
      <c r="C737" s="6"/>
    </row>
    <row r="738" spans="3:3" ht="27.75" customHeight="1" x14ac:dyDescent="0.2">
      <c r="C738" s="6"/>
    </row>
    <row r="739" spans="3:3" ht="27.75" customHeight="1" x14ac:dyDescent="0.2">
      <c r="C739" s="6"/>
    </row>
    <row r="740" spans="3:3" ht="27.75" customHeight="1" x14ac:dyDescent="0.2">
      <c r="C740" s="6"/>
    </row>
    <row r="741" spans="3:3" ht="27.75" customHeight="1" x14ac:dyDescent="0.2">
      <c r="C741" s="6"/>
    </row>
    <row r="742" spans="3:3" ht="27.75" customHeight="1" x14ac:dyDescent="0.2">
      <c r="C742" s="6"/>
    </row>
    <row r="743" spans="3:3" ht="27.75" customHeight="1" x14ac:dyDescent="0.2">
      <c r="C743" s="6"/>
    </row>
    <row r="744" spans="3:3" ht="27.75" customHeight="1" x14ac:dyDescent="0.2">
      <c r="C744" s="6"/>
    </row>
    <row r="745" spans="3:3" ht="27.75" customHeight="1" x14ac:dyDescent="0.2">
      <c r="C745" s="6"/>
    </row>
    <row r="746" spans="3:3" ht="27.75" customHeight="1" x14ac:dyDescent="0.2">
      <c r="C746" s="6"/>
    </row>
    <row r="747" spans="3:3" ht="27.75" customHeight="1" x14ac:dyDescent="0.2">
      <c r="C747" s="6"/>
    </row>
    <row r="748" spans="3:3" ht="27.75" customHeight="1" x14ac:dyDescent="0.2">
      <c r="C748" s="6"/>
    </row>
    <row r="749" spans="3:3" ht="27.75" customHeight="1" x14ac:dyDescent="0.2">
      <c r="C749" s="6"/>
    </row>
    <row r="750" spans="3:3" ht="27.75" customHeight="1" x14ac:dyDescent="0.2">
      <c r="C750" s="6"/>
    </row>
    <row r="751" spans="3:3" ht="27.75" customHeight="1" x14ac:dyDescent="0.2">
      <c r="C751" s="6"/>
    </row>
    <row r="752" spans="3:3" ht="27.75" customHeight="1" x14ac:dyDescent="0.2">
      <c r="C752" s="6"/>
    </row>
    <row r="753" spans="3:3" ht="27.75" customHeight="1" x14ac:dyDescent="0.2">
      <c r="C753" s="6"/>
    </row>
    <row r="754" spans="3:3" ht="27.75" customHeight="1" x14ac:dyDescent="0.2">
      <c r="C754" s="6"/>
    </row>
    <row r="755" spans="3:3" ht="27.75" customHeight="1" x14ac:dyDescent="0.2">
      <c r="C755" s="6"/>
    </row>
    <row r="756" spans="3:3" ht="27.75" customHeight="1" x14ac:dyDescent="0.2">
      <c r="C756" s="6"/>
    </row>
    <row r="757" spans="3:3" ht="27.75" customHeight="1" x14ac:dyDescent="0.2">
      <c r="C757" s="6"/>
    </row>
    <row r="758" spans="3:3" ht="27.75" customHeight="1" x14ac:dyDescent="0.2">
      <c r="C758" s="6"/>
    </row>
    <row r="759" spans="3:3" ht="27.75" customHeight="1" x14ac:dyDescent="0.2">
      <c r="C759" s="6"/>
    </row>
    <row r="760" spans="3:3" ht="27.75" customHeight="1" x14ac:dyDescent="0.2">
      <c r="C760" s="6"/>
    </row>
    <row r="761" spans="3:3" ht="27.75" customHeight="1" x14ac:dyDescent="0.2">
      <c r="C761" s="6"/>
    </row>
    <row r="762" spans="3:3" ht="27.75" customHeight="1" x14ac:dyDescent="0.2">
      <c r="C762" s="6"/>
    </row>
    <row r="763" spans="3:3" ht="27.75" customHeight="1" x14ac:dyDescent="0.2">
      <c r="C763" s="6"/>
    </row>
    <row r="764" spans="3:3" ht="27.75" customHeight="1" x14ac:dyDescent="0.2">
      <c r="C764" s="6"/>
    </row>
    <row r="765" spans="3:3" ht="27.75" customHeight="1" x14ac:dyDescent="0.2">
      <c r="C765" s="6"/>
    </row>
    <row r="766" spans="3:3" ht="27.75" customHeight="1" x14ac:dyDescent="0.2">
      <c r="C766" s="6"/>
    </row>
    <row r="767" spans="3:3" ht="27.75" customHeight="1" x14ac:dyDescent="0.2">
      <c r="C767" s="6"/>
    </row>
    <row r="768" spans="3:3" ht="27.75" customHeight="1" x14ac:dyDescent="0.2">
      <c r="C768" s="6"/>
    </row>
    <row r="769" spans="3:3" ht="27.75" customHeight="1" x14ac:dyDescent="0.2">
      <c r="C769" s="6"/>
    </row>
    <row r="770" spans="3:3" ht="27.75" customHeight="1" x14ac:dyDescent="0.2">
      <c r="C770" s="6"/>
    </row>
    <row r="771" spans="3:3" ht="27.75" customHeight="1" x14ac:dyDescent="0.2">
      <c r="C771" s="6"/>
    </row>
    <row r="772" spans="3:3" ht="27.75" customHeight="1" x14ac:dyDescent="0.2">
      <c r="C772" s="6"/>
    </row>
    <row r="773" spans="3:3" ht="27.75" customHeight="1" x14ac:dyDescent="0.2">
      <c r="C773" s="6"/>
    </row>
    <row r="774" spans="3:3" ht="27.75" customHeight="1" x14ac:dyDescent="0.2">
      <c r="C774" s="6"/>
    </row>
    <row r="775" spans="3:3" ht="27.75" customHeight="1" x14ac:dyDescent="0.2">
      <c r="C775" s="6"/>
    </row>
    <row r="776" spans="3:3" ht="27.75" customHeight="1" x14ac:dyDescent="0.2">
      <c r="C776" s="6"/>
    </row>
    <row r="777" spans="3:3" ht="27.75" customHeight="1" x14ac:dyDescent="0.2">
      <c r="C777" s="6"/>
    </row>
    <row r="778" spans="3:3" ht="27.75" customHeight="1" x14ac:dyDescent="0.2">
      <c r="C778" s="6"/>
    </row>
    <row r="779" spans="3:3" ht="27.75" customHeight="1" x14ac:dyDescent="0.2">
      <c r="C779" s="6"/>
    </row>
    <row r="780" spans="3:3" ht="27.75" customHeight="1" x14ac:dyDescent="0.2">
      <c r="C780" s="6"/>
    </row>
    <row r="781" spans="3:3" ht="27.75" customHeight="1" x14ac:dyDescent="0.2">
      <c r="C781" s="6"/>
    </row>
    <row r="782" spans="3:3" ht="27.75" customHeight="1" x14ac:dyDescent="0.2">
      <c r="C782" s="6"/>
    </row>
    <row r="783" spans="3:3" ht="27.75" customHeight="1" x14ac:dyDescent="0.2">
      <c r="C783" s="6"/>
    </row>
    <row r="784" spans="3:3" ht="27.75" customHeight="1" x14ac:dyDescent="0.2">
      <c r="C784" s="6"/>
    </row>
    <row r="785" spans="3:3" ht="27.75" customHeight="1" x14ac:dyDescent="0.2">
      <c r="C785" s="6"/>
    </row>
    <row r="786" spans="3:3" ht="27.75" customHeight="1" x14ac:dyDescent="0.2">
      <c r="C786" s="6"/>
    </row>
    <row r="787" spans="3:3" ht="27.75" customHeight="1" x14ac:dyDescent="0.2">
      <c r="C787" s="6"/>
    </row>
    <row r="788" spans="3:3" ht="27.75" customHeight="1" x14ac:dyDescent="0.2">
      <c r="C788" s="6"/>
    </row>
    <row r="789" spans="3:3" ht="27.75" customHeight="1" x14ac:dyDescent="0.2">
      <c r="C789" s="6"/>
    </row>
    <row r="790" spans="3:3" ht="27.75" customHeight="1" x14ac:dyDescent="0.2">
      <c r="C790" s="6"/>
    </row>
    <row r="791" spans="3:3" ht="27.75" customHeight="1" x14ac:dyDescent="0.2">
      <c r="C791" s="6"/>
    </row>
    <row r="792" spans="3:3" ht="27.75" customHeight="1" x14ac:dyDescent="0.2">
      <c r="C792" s="6"/>
    </row>
    <row r="793" spans="3:3" ht="27.75" customHeight="1" x14ac:dyDescent="0.2">
      <c r="C793" s="6"/>
    </row>
    <row r="794" spans="3:3" ht="27.75" customHeight="1" x14ac:dyDescent="0.2">
      <c r="C794" s="6"/>
    </row>
    <row r="795" spans="3:3" ht="27.75" customHeight="1" x14ac:dyDescent="0.2">
      <c r="C795" s="6"/>
    </row>
    <row r="796" spans="3:3" ht="27.75" customHeight="1" x14ac:dyDescent="0.2">
      <c r="C796" s="6"/>
    </row>
    <row r="797" spans="3:3" ht="27.75" customHeight="1" x14ac:dyDescent="0.2">
      <c r="C797" s="6"/>
    </row>
    <row r="798" spans="3:3" ht="27.75" customHeight="1" x14ac:dyDescent="0.2">
      <c r="C798" s="6"/>
    </row>
    <row r="799" spans="3:3" ht="27.75" customHeight="1" x14ac:dyDescent="0.2">
      <c r="C799" s="6"/>
    </row>
    <row r="800" spans="3:3" ht="27.75" customHeight="1" x14ac:dyDescent="0.2">
      <c r="C800" s="6"/>
    </row>
    <row r="801" spans="3:3" ht="27.75" customHeight="1" x14ac:dyDescent="0.2">
      <c r="C801" s="6"/>
    </row>
    <row r="802" spans="3:3" ht="27.75" customHeight="1" x14ac:dyDescent="0.2">
      <c r="C802" s="6"/>
    </row>
    <row r="803" spans="3:3" ht="27.75" customHeight="1" x14ac:dyDescent="0.2">
      <c r="C803" s="6"/>
    </row>
    <row r="804" spans="3:3" ht="27.75" customHeight="1" x14ac:dyDescent="0.2">
      <c r="C804" s="6"/>
    </row>
    <row r="805" spans="3:3" ht="27.75" customHeight="1" x14ac:dyDescent="0.2">
      <c r="C805" s="6"/>
    </row>
    <row r="806" spans="3:3" ht="27.75" customHeight="1" x14ac:dyDescent="0.2">
      <c r="C806" s="6"/>
    </row>
    <row r="807" spans="3:3" ht="27.75" customHeight="1" x14ac:dyDescent="0.2">
      <c r="C807" s="6"/>
    </row>
    <row r="808" spans="3:3" ht="27.75" customHeight="1" x14ac:dyDescent="0.2">
      <c r="C808" s="6"/>
    </row>
    <row r="809" spans="3:3" ht="27.75" customHeight="1" x14ac:dyDescent="0.2">
      <c r="C809" s="6"/>
    </row>
    <row r="810" spans="3:3" ht="27.75" customHeight="1" x14ac:dyDescent="0.2">
      <c r="C810" s="6"/>
    </row>
    <row r="811" spans="3:3" ht="27.75" customHeight="1" x14ac:dyDescent="0.2">
      <c r="C811" s="6"/>
    </row>
    <row r="812" spans="3:3" ht="27.75" customHeight="1" x14ac:dyDescent="0.2">
      <c r="C812" s="6"/>
    </row>
    <row r="813" spans="3:3" ht="27.75" customHeight="1" x14ac:dyDescent="0.2">
      <c r="C813" s="6"/>
    </row>
    <row r="814" spans="3:3" ht="27.75" customHeight="1" x14ac:dyDescent="0.2">
      <c r="C814" s="6"/>
    </row>
    <row r="815" spans="3:3" ht="27.75" customHeight="1" x14ac:dyDescent="0.2">
      <c r="C815" s="6"/>
    </row>
    <row r="816" spans="3:3" ht="27.75" customHeight="1" x14ac:dyDescent="0.2">
      <c r="C816" s="6"/>
    </row>
    <row r="817" spans="3:3" ht="27.75" customHeight="1" x14ac:dyDescent="0.2">
      <c r="C817" s="6"/>
    </row>
    <row r="818" spans="3:3" ht="27.75" customHeight="1" x14ac:dyDescent="0.2">
      <c r="C818" s="6"/>
    </row>
    <row r="819" spans="3:3" ht="27.75" customHeight="1" x14ac:dyDescent="0.2">
      <c r="C819" s="6"/>
    </row>
    <row r="820" spans="3:3" ht="27.75" customHeight="1" x14ac:dyDescent="0.2">
      <c r="C820" s="6"/>
    </row>
    <row r="821" spans="3:3" ht="27.75" customHeight="1" x14ac:dyDescent="0.2">
      <c r="C821" s="6"/>
    </row>
    <row r="822" spans="3:3" ht="27.75" customHeight="1" x14ac:dyDescent="0.2">
      <c r="C822" s="6"/>
    </row>
    <row r="823" spans="3:3" ht="27.75" customHeight="1" x14ac:dyDescent="0.2">
      <c r="C823" s="6"/>
    </row>
    <row r="824" spans="3:3" ht="27.75" customHeight="1" x14ac:dyDescent="0.2">
      <c r="C824" s="6"/>
    </row>
    <row r="825" spans="3:3" ht="27.75" customHeight="1" x14ac:dyDescent="0.2">
      <c r="C825" s="6"/>
    </row>
    <row r="826" spans="3:3" ht="27.75" customHeight="1" x14ac:dyDescent="0.2">
      <c r="C826" s="6"/>
    </row>
    <row r="827" spans="3:3" ht="27.75" customHeight="1" x14ac:dyDescent="0.2">
      <c r="C827" s="6"/>
    </row>
    <row r="828" spans="3:3" ht="27.75" customHeight="1" x14ac:dyDescent="0.2">
      <c r="C828" s="6"/>
    </row>
    <row r="829" spans="3:3" ht="27.75" customHeight="1" x14ac:dyDescent="0.2">
      <c r="C829" s="6"/>
    </row>
    <row r="830" spans="3:3" ht="27.75" customHeight="1" x14ac:dyDescent="0.2">
      <c r="C830" s="6"/>
    </row>
    <row r="831" spans="3:3" ht="27.75" customHeight="1" x14ac:dyDescent="0.2">
      <c r="C831" s="6"/>
    </row>
    <row r="832" spans="3:3" ht="27.75" customHeight="1" x14ac:dyDescent="0.2">
      <c r="C832" s="6"/>
    </row>
    <row r="833" spans="3:3" ht="27.75" customHeight="1" x14ac:dyDescent="0.2">
      <c r="C833" s="6"/>
    </row>
    <row r="834" spans="3:3" ht="27.75" customHeight="1" x14ac:dyDescent="0.2">
      <c r="C834" s="6"/>
    </row>
    <row r="835" spans="3:3" ht="27.75" customHeight="1" x14ac:dyDescent="0.2">
      <c r="C835" s="6"/>
    </row>
    <row r="836" spans="3:3" ht="27.75" customHeight="1" x14ac:dyDescent="0.2">
      <c r="C836" s="6"/>
    </row>
    <row r="837" spans="3:3" ht="27.75" customHeight="1" x14ac:dyDescent="0.2">
      <c r="C837" s="6"/>
    </row>
    <row r="838" spans="3:3" ht="27.75" customHeight="1" x14ac:dyDescent="0.2">
      <c r="C838" s="6"/>
    </row>
    <row r="839" spans="3:3" ht="27.75" customHeight="1" x14ac:dyDescent="0.2">
      <c r="C839" s="6"/>
    </row>
    <row r="840" spans="3:3" ht="27.75" customHeight="1" x14ac:dyDescent="0.2">
      <c r="C840" s="6"/>
    </row>
    <row r="841" spans="3:3" ht="27.75" customHeight="1" x14ac:dyDescent="0.2">
      <c r="C841" s="6"/>
    </row>
    <row r="842" spans="3:3" ht="27.75" customHeight="1" x14ac:dyDescent="0.2">
      <c r="C842" s="6"/>
    </row>
    <row r="843" spans="3:3" ht="27.75" customHeight="1" x14ac:dyDescent="0.2">
      <c r="C843" s="6"/>
    </row>
    <row r="844" spans="3:3" ht="27.75" customHeight="1" x14ac:dyDescent="0.2">
      <c r="C844" s="6"/>
    </row>
    <row r="845" spans="3:3" ht="27.75" customHeight="1" x14ac:dyDescent="0.2">
      <c r="C845" s="6"/>
    </row>
    <row r="846" spans="3:3" ht="27.75" customHeight="1" x14ac:dyDescent="0.2">
      <c r="C846" s="6"/>
    </row>
    <row r="847" spans="3:3" ht="27.75" customHeight="1" x14ac:dyDescent="0.2">
      <c r="C847" s="6"/>
    </row>
    <row r="848" spans="3:3" ht="27.75" customHeight="1" x14ac:dyDescent="0.2">
      <c r="C848" s="6"/>
    </row>
    <row r="849" spans="3:3" ht="27.75" customHeight="1" x14ac:dyDescent="0.2">
      <c r="C849" s="6"/>
    </row>
    <row r="850" spans="3:3" ht="27.75" customHeight="1" x14ac:dyDescent="0.2">
      <c r="C850" s="6"/>
    </row>
    <row r="851" spans="3:3" ht="27.75" customHeight="1" x14ac:dyDescent="0.2">
      <c r="C851" s="6"/>
    </row>
    <row r="852" spans="3:3" ht="27.75" customHeight="1" x14ac:dyDescent="0.2">
      <c r="C852" s="6"/>
    </row>
    <row r="853" spans="3:3" ht="27.75" customHeight="1" x14ac:dyDescent="0.2">
      <c r="C853" s="6"/>
    </row>
    <row r="854" spans="3:3" ht="27.75" customHeight="1" x14ac:dyDescent="0.2">
      <c r="C854" s="6"/>
    </row>
    <row r="855" spans="3:3" ht="27.75" customHeight="1" x14ac:dyDescent="0.2">
      <c r="C855" s="6"/>
    </row>
    <row r="856" spans="3:3" ht="27.75" customHeight="1" x14ac:dyDescent="0.2">
      <c r="C856" s="6"/>
    </row>
    <row r="857" spans="3:3" ht="27.75" customHeight="1" x14ac:dyDescent="0.2">
      <c r="C857" s="6"/>
    </row>
    <row r="858" spans="3:3" ht="27.75" customHeight="1" x14ac:dyDescent="0.2">
      <c r="C858" s="6"/>
    </row>
    <row r="859" spans="3:3" ht="27.75" customHeight="1" x14ac:dyDescent="0.2">
      <c r="C859" s="6"/>
    </row>
    <row r="860" spans="3:3" ht="27.75" customHeight="1" x14ac:dyDescent="0.2">
      <c r="C860" s="6"/>
    </row>
    <row r="861" spans="3:3" ht="27.75" customHeight="1" x14ac:dyDescent="0.2">
      <c r="C861" s="6"/>
    </row>
    <row r="862" spans="3:3" ht="27.75" customHeight="1" x14ac:dyDescent="0.2">
      <c r="C862" s="6"/>
    </row>
    <row r="863" spans="3:3" ht="27.75" customHeight="1" x14ac:dyDescent="0.2">
      <c r="C863" s="6"/>
    </row>
    <row r="864" spans="3:3" ht="27.75" customHeight="1" x14ac:dyDescent="0.2">
      <c r="C864" s="6"/>
    </row>
    <row r="865" spans="3:3" ht="27.75" customHeight="1" x14ac:dyDescent="0.2">
      <c r="C865" s="6"/>
    </row>
    <row r="866" spans="3:3" ht="27.75" customHeight="1" x14ac:dyDescent="0.2">
      <c r="C866" s="6"/>
    </row>
    <row r="867" spans="3:3" ht="27.75" customHeight="1" x14ac:dyDescent="0.2">
      <c r="C867" s="6"/>
    </row>
    <row r="868" spans="3:3" ht="27.75" customHeight="1" x14ac:dyDescent="0.2">
      <c r="C868" s="6"/>
    </row>
    <row r="869" spans="3:3" ht="27.75" customHeight="1" x14ac:dyDescent="0.2">
      <c r="C869" s="6"/>
    </row>
    <row r="870" spans="3:3" ht="27.75" customHeight="1" x14ac:dyDescent="0.2">
      <c r="C870" s="6"/>
    </row>
    <row r="871" spans="3:3" ht="27.75" customHeight="1" x14ac:dyDescent="0.2">
      <c r="C871" s="6"/>
    </row>
    <row r="872" spans="3:3" ht="27.75" customHeight="1" x14ac:dyDescent="0.2">
      <c r="C872" s="6"/>
    </row>
    <row r="873" spans="3:3" ht="27.75" customHeight="1" x14ac:dyDescent="0.2">
      <c r="C873" s="6"/>
    </row>
    <row r="874" spans="3:3" ht="27.75" customHeight="1" x14ac:dyDescent="0.2">
      <c r="C874" s="6"/>
    </row>
    <row r="875" spans="3:3" ht="27.75" customHeight="1" x14ac:dyDescent="0.2">
      <c r="C875" s="6"/>
    </row>
    <row r="876" spans="3:3" ht="27.75" customHeight="1" x14ac:dyDescent="0.2">
      <c r="C876" s="6"/>
    </row>
    <row r="877" spans="3:3" ht="27.75" customHeight="1" x14ac:dyDescent="0.2">
      <c r="C877" s="6"/>
    </row>
    <row r="878" spans="3:3" ht="27.75" customHeight="1" x14ac:dyDescent="0.2">
      <c r="C878" s="6"/>
    </row>
    <row r="879" spans="3:3" ht="27.75" customHeight="1" x14ac:dyDescent="0.2">
      <c r="C879" s="6"/>
    </row>
    <row r="880" spans="3:3" ht="27.75" customHeight="1" x14ac:dyDescent="0.2">
      <c r="C880" s="6"/>
    </row>
    <row r="881" spans="3:3" ht="27.75" customHeight="1" x14ac:dyDescent="0.2">
      <c r="C881" s="6"/>
    </row>
    <row r="882" spans="3:3" ht="27.75" customHeight="1" x14ac:dyDescent="0.2">
      <c r="C882" s="6"/>
    </row>
    <row r="883" spans="3:3" ht="27.75" customHeight="1" x14ac:dyDescent="0.2">
      <c r="C883" s="6"/>
    </row>
    <row r="884" spans="3:3" ht="27.75" customHeight="1" x14ac:dyDescent="0.2">
      <c r="C884" s="6"/>
    </row>
    <row r="885" spans="3:3" ht="27.75" customHeight="1" x14ac:dyDescent="0.2">
      <c r="C885" s="6"/>
    </row>
    <row r="886" spans="3:3" ht="27.75" customHeight="1" x14ac:dyDescent="0.2">
      <c r="C886" s="6"/>
    </row>
    <row r="887" spans="3:3" ht="27.75" customHeight="1" x14ac:dyDescent="0.2">
      <c r="C887" s="6"/>
    </row>
    <row r="888" spans="3:3" ht="27.75" customHeight="1" x14ac:dyDescent="0.2">
      <c r="C888" s="6"/>
    </row>
    <row r="889" spans="3:3" ht="27.75" customHeight="1" x14ac:dyDescent="0.2">
      <c r="C889" s="6"/>
    </row>
    <row r="890" spans="3:3" ht="27.75" customHeight="1" x14ac:dyDescent="0.2">
      <c r="C890" s="6"/>
    </row>
    <row r="891" spans="3:3" ht="27.75" customHeight="1" x14ac:dyDescent="0.2">
      <c r="C891" s="6"/>
    </row>
    <row r="892" spans="3:3" ht="27.75" customHeight="1" x14ac:dyDescent="0.2">
      <c r="C892" s="6"/>
    </row>
    <row r="893" spans="3:3" ht="27.75" customHeight="1" x14ac:dyDescent="0.2">
      <c r="C893" s="6"/>
    </row>
    <row r="894" spans="3:3" ht="27.75" customHeight="1" x14ac:dyDescent="0.2">
      <c r="C894" s="6"/>
    </row>
    <row r="895" spans="3:3" ht="27.75" customHeight="1" x14ac:dyDescent="0.2">
      <c r="C895" s="6"/>
    </row>
    <row r="896" spans="3:3" ht="27.75" customHeight="1" x14ac:dyDescent="0.2">
      <c r="C896" s="6"/>
    </row>
    <row r="897" spans="3:3" ht="27.75" customHeight="1" x14ac:dyDescent="0.2">
      <c r="C897" s="6"/>
    </row>
    <row r="898" spans="3:3" ht="27.75" customHeight="1" x14ac:dyDescent="0.2">
      <c r="C898" s="6"/>
    </row>
    <row r="899" spans="3:3" ht="27.75" customHeight="1" x14ac:dyDescent="0.2">
      <c r="C899" s="6"/>
    </row>
    <row r="900" spans="3:3" ht="27.75" customHeight="1" x14ac:dyDescent="0.2">
      <c r="C900" s="6"/>
    </row>
    <row r="901" spans="3:3" ht="27.75" customHeight="1" x14ac:dyDescent="0.2">
      <c r="C901" s="6"/>
    </row>
    <row r="902" spans="3:3" ht="27.75" customHeight="1" x14ac:dyDescent="0.2">
      <c r="C902" s="6"/>
    </row>
    <row r="903" spans="3:3" ht="27.75" customHeight="1" x14ac:dyDescent="0.2">
      <c r="C903" s="6"/>
    </row>
    <row r="904" spans="3:3" ht="27.75" customHeight="1" x14ac:dyDescent="0.2">
      <c r="C904" s="6"/>
    </row>
    <row r="905" spans="3:3" ht="27.75" customHeight="1" x14ac:dyDescent="0.2">
      <c r="C905" s="6"/>
    </row>
    <row r="906" spans="3:3" ht="27.75" customHeight="1" x14ac:dyDescent="0.2">
      <c r="C906" s="6"/>
    </row>
    <row r="907" spans="3:3" ht="27.75" customHeight="1" x14ac:dyDescent="0.2">
      <c r="C907" s="6"/>
    </row>
    <row r="908" spans="3:3" ht="27.75" customHeight="1" x14ac:dyDescent="0.2">
      <c r="C908" s="6"/>
    </row>
    <row r="909" spans="3:3" ht="27.75" customHeight="1" x14ac:dyDescent="0.2">
      <c r="C909" s="6"/>
    </row>
    <row r="910" spans="3:3" ht="27.75" customHeight="1" x14ac:dyDescent="0.2">
      <c r="C910" s="6"/>
    </row>
    <row r="911" spans="3:3" ht="27.75" customHeight="1" x14ac:dyDescent="0.2">
      <c r="C911" s="6"/>
    </row>
    <row r="912" spans="3:3" ht="27.75" customHeight="1" x14ac:dyDescent="0.2">
      <c r="C912" s="6"/>
    </row>
    <row r="913" spans="3:3" ht="27.75" customHeight="1" x14ac:dyDescent="0.2">
      <c r="C913" s="6"/>
    </row>
    <row r="914" spans="3:3" ht="27.75" customHeight="1" x14ac:dyDescent="0.2">
      <c r="C914" s="6"/>
    </row>
    <row r="915" spans="3:3" ht="27.75" customHeight="1" x14ac:dyDescent="0.2">
      <c r="C915" s="6"/>
    </row>
    <row r="916" spans="3:3" ht="27.75" customHeight="1" x14ac:dyDescent="0.2">
      <c r="C916" s="6"/>
    </row>
    <row r="917" spans="3:3" ht="27.75" customHeight="1" x14ac:dyDescent="0.2">
      <c r="C917" s="6"/>
    </row>
    <row r="918" spans="3:3" ht="27.75" customHeight="1" x14ac:dyDescent="0.2">
      <c r="C918" s="6"/>
    </row>
    <row r="919" spans="3:3" ht="27.75" customHeight="1" x14ac:dyDescent="0.2">
      <c r="C919" s="6"/>
    </row>
    <row r="920" spans="3:3" ht="27.75" customHeight="1" x14ac:dyDescent="0.2">
      <c r="C920" s="6"/>
    </row>
    <row r="921" spans="3:3" ht="27.75" customHeight="1" x14ac:dyDescent="0.2">
      <c r="C921" s="6"/>
    </row>
    <row r="922" spans="3:3" ht="27.75" customHeight="1" x14ac:dyDescent="0.2">
      <c r="C922" s="6"/>
    </row>
    <row r="923" spans="3:3" ht="27.75" customHeight="1" x14ac:dyDescent="0.2">
      <c r="C923" s="6"/>
    </row>
    <row r="924" spans="3:3" ht="27.75" customHeight="1" x14ac:dyDescent="0.2">
      <c r="C924" s="6"/>
    </row>
    <row r="925" spans="3:3" ht="27.75" customHeight="1" x14ac:dyDescent="0.2">
      <c r="C925" s="6"/>
    </row>
    <row r="926" spans="3:3" ht="27.75" customHeight="1" x14ac:dyDescent="0.2">
      <c r="C926" s="6"/>
    </row>
    <row r="927" spans="3:3" ht="27.75" customHeight="1" x14ac:dyDescent="0.2">
      <c r="C927" s="6"/>
    </row>
    <row r="928" spans="3:3" ht="27.75" customHeight="1" x14ac:dyDescent="0.2">
      <c r="C928" s="6"/>
    </row>
    <row r="929" spans="3:3" ht="27.75" customHeight="1" x14ac:dyDescent="0.2">
      <c r="C929" s="6"/>
    </row>
    <row r="930" spans="3:3" ht="27.75" customHeight="1" x14ac:dyDescent="0.2">
      <c r="C930" s="6"/>
    </row>
  </sheetData>
  <sheetProtection selectLockedCells="1" selectUnlockedCells="1"/>
  <customSheetViews>
    <customSheetView guid="{5032A364-B81A-48DA-88DA-AB3B86B47EE9}" scale="70" fitToPage="1">
      <selection activeCell="A2" sqref="A2:XFD3"/>
      <pageMargins left="0.39370078740157483" right="0.35433070866141736" top="0.82677165354330717" bottom="0.74803149606299213" header="0.51181102362204722" footer="0.51181102362204722"/>
      <pageSetup paperSize="9" scale="64" fitToHeight="0" orientation="portrait" r:id="rId1"/>
      <headerFooter differentFirst="1" scaleWithDoc="0">
        <oddFooter>&amp;C&amp;P of &amp;N</oddFooter>
        <firstHeader>&amp;L
Annex 6 - Un-scaled [nodal /network group] costs</firstHeader>
        <firstFooter>&amp;C&amp;P of &amp;N</firstFooter>
      </headerFooter>
    </customSheetView>
  </customSheetViews>
  <mergeCells count="2">
    <mergeCell ref="A2:D2"/>
    <mergeCell ref="A4:D4"/>
  </mergeCells>
  <phoneticPr fontId="13" type="noConversion"/>
  <conditionalFormatting sqref="A4">
    <cfRule type="expression" dxfId="9" priority="1">
      <formula>AND(OR(#REF!=2,#REF!=3),#REF!&lt;&gt;#REF!)</formula>
    </cfRule>
  </conditionalFormatting>
  <hyperlinks>
    <hyperlink ref="A1" location="Overview!A1" display="Back to Overview" xr:uid="{00000000-0004-0000-0A00-000000000000}"/>
  </hyperlinks>
  <pageMargins left="0.39370078740157483" right="0.35433070866141736" top="0.82677165354330717" bottom="0.74803149606299213" header="0.51181102362204722" footer="0.51181102362204722"/>
  <pageSetup paperSize="9" scale="86" fitToHeight="0" orientation="portrait" r:id="rId2"/>
  <headerFooter differentFirst="1" scaleWithDoc="0">
    <oddFooter>&amp;C&amp;P of &amp;N</oddFooter>
    <firstHeader>&amp;LUn-scaled [nodal /network group] costs</firstHeader>
    <firstFooter>&amp;C&amp;P of &amp;N</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I1205"/>
  <sheetViews>
    <sheetView zoomScaleNormal="100" zoomScaleSheetLayoutView="100" workbookViewId="0">
      <selection activeCell="A29" sqref="A29:I1205"/>
    </sheetView>
  </sheetViews>
  <sheetFormatPr defaultColWidth="11.5703125" defaultRowHeight="12.75" x14ac:dyDescent="0.2"/>
  <cols>
    <col min="1" max="1" width="13.85546875" style="57" customWidth="1"/>
    <col min="2" max="2" width="11.5703125" style="57" customWidth="1"/>
    <col min="3" max="3" width="37.42578125" style="57" bestFit="1" customWidth="1"/>
    <col min="4" max="4" width="40.5703125" style="90" bestFit="1" customWidth="1"/>
    <col min="5" max="6" width="4.7109375" style="57" customWidth="1"/>
    <col min="7" max="7" width="29.140625" style="57" bestFit="1" customWidth="1"/>
    <col min="8" max="8" width="11.5703125" style="57"/>
    <col min="9" max="9" width="60.28515625" style="57" customWidth="1"/>
    <col min="10" max="16384" width="11.5703125" style="57"/>
  </cols>
  <sheetData>
    <row r="1" spans="1:4" ht="26.25" customHeight="1" x14ac:dyDescent="0.2">
      <c r="A1" s="288" t="s">
        <v>21</v>
      </c>
      <c r="B1" s="288"/>
      <c r="D1" s="57"/>
    </row>
    <row r="2" spans="1:4" ht="12.75" customHeight="1" x14ac:dyDescent="0.2">
      <c r="A2" s="102"/>
      <c r="B2" s="102"/>
      <c r="D2" s="57"/>
    </row>
    <row r="3" spans="1:4" ht="12.75" customHeight="1" x14ac:dyDescent="0.2">
      <c r="A3" s="102"/>
      <c r="B3" s="102"/>
      <c r="D3" s="57"/>
    </row>
    <row r="4" spans="1:4" ht="12.75" customHeight="1" x14ac:dyDescent="0.2">
      <c r="A4" s="102"/>
      <c r="B4" s="102"/>
      <c r="D4" s="57"/>
    </row>
    <row r="5" spans="1:4" ht="12.75" customHeight="1" x14ac:dyDescent="0.2">
      <c r="A5" s="102"/>
      <c r="B5" s="102"/>
      <c r="D5" s="57"/>
    </row>
    <row r="6" spans="1:4" ht="12.75" customHeight="1" x14ac:dyDescent="0.2">
      <c r="A6" s="102"/>
      <c r="B6" s="102"/>
      <c r="D6" s="57"/>
    </row>
    <row r="7" spans="1:4" ht="12.75" customHeight="1" x14ac:dyDescent="0.2">
      <c r="A7" s="102"/>
      <c r="B7" s="102"/>
      <c r="D7" s="57"/>
    </row>
    <row r="8" spans="1:4" ht="12.75" customHeight="1" x14ac:dyDescent="0.2">
      <c r="A8" s="102"/>
      <c r="B8" s="102"/>
      <c r="D8" s="57"/>
    </row>
    <row r="9" spans="1:4" ht="12.75" customHeight="1" x14ac:dyDescent="0.2">
      <c r="A9" s="102"/>
      <c r="B9" s="102"/>
      <c r="D9" s="57"/>
    </row>
    <row r="10" spans="1:4" ht="12.75" customHeight="1" x14ac:dyDescent="0.2">
      <c r="A10" s="102"/>
      <c r="B10" s="102"/>
      <c r="D10" s="57"/>
    </row>
    <row r="11" spans="1:4" ht="12.75" customHeight="1" x14ac:dyDescent="0.2">
      <c r="A11" s="102"/>
      <c r="B11" s="102"/>
      <c r="D11" s="57"/>
    </row>
    <row r="12" spans="1:4" ht="12.75" customHeight="1" x14ac:dyDescent="0.2">
      <c r="A12" s="102"/>
      <c r="B12" s="102"/>
      <c r="D12" s="57"/>
    </row>
    <row r="13" spans="1:4" ht="12.75" customHeight="1" x14ac:dyDescent="0.2">
      <c r="A13" s="102"/>
      <c r="B13" s="102"/>
      <c r="D13" s="57"/>
    </row>
    <row r="14" spans="1:4" ht="12.75" customHeight="1" x14ac:dyDescent="0.2">
      <c r="A14" s="102"/>
      <c r="B14" s="102"/>
      <c r="D14" s="57"/>
    </row>
    <row r="15" spans="1:4" ht="12.75" customHeight="1" x14ac:dyDescent="0.2">
      <c r="A15" s="102"/>
      <c r="B15" s="102"/>
      <c r="D15" s="57"/>
    </row>
    <row r="16" spans="1:4" ht="12.75" customHeight="1" x14ac:dyDescent="0.2">
      <c r="A16" s="102"/>
      <c r="B16" s="102"/>
      <c r="D16" s="57"/>
    </row>
    <row r="17" spans="1:9" ht="12.75" customHeight="1" x14ac:dyDescent="0.2">
      <c r="A17" s="102"/>
      <c r="B17" s="102"/>
    </row>
    <row r="18" spans="1:9" ht="12.75" customHeight="1" x14ac:dyDescent="0.2">
      <c r="A18" s="102"/>
      <c r="B18" s="102"/>
    </row>
    <row r="19" spans="1:9" ht="12.75" customHeight="1" x14ac:dyDescent="0.2">
      <c r="A19" s="102"/>
      <c r="B19" s="102"/>
    </row>
    <row r="20" spans="1:9" ht="12.75" customHeight="1" x14ac:dyDescent="0.2">
      <c r="A20" s="102"/>
      <c r="B20" s="102"/>
    </row>
    <row r="21" spans="1:9" ht="12.75" customHeight="1" x14ac:dyDescent="0.2">
      <c r="A21" s="102"/>
      <c r="B21" s="102"/>
    </row>
    <row r="22" spans="1:9" ht="12.75" customHeight="1" x14ac:dyDescent="0.2">
      <c r="A22" s="102"/>
      <c r="B22" s="102"/>
    </row>
    <row r="23" spans="1:9" ht="12.75" customHeight="1" x14ac:dyDescent="0.2">
      <c r="A23" s="102"/>
      <c r="B23" s="102"/>
    </row>
    <row r="24" spans="1:9" ht="12.75" customHeight="1" x14ac:dyDescent="0.2">
      <c r="A24" s="102"/>
      <c r="B24" s="102"/>
    </row>
    <row r="25" spans="1:9" ht="12.75" customHeight="1" x14ac:dyDescent="0.2">
      <c r="A25" s="102"/>
      <c r="B25" s="102"/>
    </row>
    <row r="26" spans="1:9" ht="12.75" customHeight="1" x14ac:dyDescent="0.2">
      <c r="A26" s="102"/>
      <c r="B26" s="102"/>
    </row>
    <row r="27" spans="1:9" ht="12.75" customHeight="1" x14ac:dyDescent="0.2">
      <c r="A27" s="102"/>
      <c r="B27" s="102"/>
    </row>
    <row r="28" spans="1:9" s="89" customFormat="1" ht="51" x14ac:dyDescent="0.2">
      <c r="A28" s="82" t="s">
        <v>36</v>
      </c>
      <c r="B28" s="82" t="s">
        <v>37</v>
      </c>
      <c r="C28" s="82" t="s">
        <v>38</v>
      </c>
      <c r="D28" s="82" t="s">
        <v>39</v>
      </c>
      <c r="E28" s="91"/>
      <c r="F28" s="91"/>
      <c r="G28" s="82" t="s">
        <v>259</v>
      </c>
      <c r="H28" s="82" t="s">
        <v>260</v>
      </c>
      <c r="I28" s="82" t="s">
        <v>261</v>
      </c>
    </row>
    <row r="29" spans="1:9" x14ac:dyDescent="0.2">
      <c r="A29" s="145">
        <v>3</v>
      </c>
      <c r="B29" s="146">
        <v>166</v>
      </c>
      <c r="C29" s="147" t="s">
        <v>40</v>
      </c>
      <c r="D29" s="148" t="s">
        <v>41</v>
      </c>
      <c r="E29"/>
      <c r="F29"/>
      <c r="G29"/>
      <c r="H29" s="143">
        <v>40057</v>
      </c>
      <c r="I29" s="144" t="s">
        <v>262</v>
      </c>
    </row>
    <row r="30" spans="1:9" x14ac:dyDescent="0.2">
      <c r="A30" s="145">
        <v>4</v>
      </c>
      <c r="B30" s="146">
        <v>168</v>
      </c>
      <c r="C30" s="147" t="s">
        <v>40</v>
      </c>
      <c r="D30" s="148" t="s">
        <v>41</v>
      </c>
      <c r="E30"/>
      <c r="F30"/>
      <c r="G30" s="144" t="s">
        <v>263</v>
      </c>
      <c r="H30" s="143">
        <v>40275</v>
      </c>
      <c r="I30" s="144" t="s">
        <v>267</v>
      </c>
    </row>
    <row r="31" spans="1:9" x14ac:dyDescent="0.2">
      <c r="A31" s="145">
        <v>5</v>
      </c>
      <c r="B31" s="146">
        <v>100</v>
      </c>
      <c r="C31" s="147" t="s">
        <v>42</v>
      </c>
      <c r="D31" s="148" t="s">
        <v>41</v>
      </c>
      <c r="E31"/>
      <c r="F31"/>
      <c r="G31" s="57" t="s">
        <v>270</v>
      </c>
      <c r="H31" s="143">
        <v>40347</v>
      </c>
      <c r="I31" s="57" t="s">
        <v>264</v>
      </c>
    </row>
    <row r="32" spans="1:9" x14ac:dyDescent="0.2">
      <c r="A32" s="145">
        <v>6</v>
      </c>
      <c r="B32" s="146">
        <v>257</v>
      </c>
      <c r="C32" s="147" t="s">
        <v>43</v>
      </c>
      <c r="D32" s="148" t="s">
        <v>41</v>
      </c>
      <c r="E32"/>
      <c r="F32"/>
      <c r="G32" s="144" t="s">
        <v>271</v>
      </c>
      <c r="H32" s="143">
        <v>41166</v>
      </c>
      <c r="I32" s="144" t="s">
        <v>272</v>
      </c>
    </row>
    <row r="33" spans="1:9" x14ac:dyDescent="0.2">
      <c r="A33" s="145">
        <v>7</v>
      </c>
      <c r="B33" s="146">
        <v>158</v>
      </c>
      <c r="C33" s="147" t="s">
        <v>43</v>
      </c>
      <c r="D33" s="148" t="s">
        <v>41</v>
      </c>
      <c r="E33"/>
      <c r="F33"/>
      <c r="G33" s="57" t="s">
        <v>265</v>
      </c>
      <c r="H33" s="143">
        <v>41178</v>
      </c>
      <c r="I33" s="144" t="s">
        <v>266</v>
      </c>
    </row>
    <row r="34" spans="1:9" x14ac:dyDescent="0.2">
      <c r="A34" s="145">
        <v>8</v>
      </c>
      <c r="B34" s="146">
        <v>159</v>
      </c>
      <c r="C34" s="147" t="s">
        <v>43</v>
      </c>
      <c r="D34" s="148" t="s">
        <v>41</v>
      </c>
      <c r="E34"/>
      <c r="F34"/>
      <c r="G34" s="144" t="s">
        <v>338</v>
      </c>
      <c r="H34" s="143">
        <v>41758</v>
      </c>
      <c r="I34" s="57" t="s">
        <v>339</v>
      </c>
    </row>
    <row r="35" spans="1:9" x14ac:dyDescent="0.2">
      <c r="A35" s="145">
        <v>9</v>
      </c>
      <c r="B35" s="146">
        <v>1111</v>
      </c>
      <c r="C35" s="147" t="s">
        <v>43</v>
      </c>
      <c r="D35" s="148" t="s">
        <v>41</v>
      </c>
      <c r="E35"/>
      <c r="F35"/>
      <c r="G35" s="57" t="s">
        <v>340</v>
      </c>
      <c r="H35" s="143">
        <v>41758</v>
      </c>
      <c r="I35" s="144" t="s">
        <v>341</v>
      </c>
    </row>
    <row r="36" spans="1:9" x14ac:dyDescent="0.2">
      <c r="A36" s="145">
        <v>10</v>
      </c>
      <c r="B36" s="146">
        <v>1104</v>
      </c>
      <c r="C36" s="147" t="s">
        <v>43</v>
      </c>
      <c r="D36" s="148" t="s">
        <v>41</v>
      </c>
      <c r="E36"/>
      <c r="F36"/>
      <c r="G36" s="57" t="s">
        <v>340</v>
      </c>
      <c r="H36" s="143">
        <v>41944</v>
      </c>
      <c r="I36" s="144" t="s">
        <v>342</v>
      </c>
    </row>
    <row r="37" spans="1:9" x14ac:dyDescent="0.2">
      <c r="A37" s="145">
        <v>11</v>
      </c>
      <c r="B37" s="146">
        <v>1112</v>
      </c>
      <c r="C37" s="147" t="s">
        <v>43</v>
      </c>
      <c r="D37" s="148" t="s">
        <v>41</v>
      </c>
      <c r="E37"/>
      <c r="F37"/>
      <c r="G37" s="57" t="s">
        <v>428</v>
      </c>
      <c r="H37" s="143">
        <v>42081</v>
      </c>
      <c r="I37" s="57" t="s">
        <v>429</v>
      </c>
    </row>
    <row r="38" spans="1:9" x14ac:dyDescent="0.2">
      <c r="A38" s="145">
        <v>12</v>
      </c>
      <c r="B38" s="146">
        <v>1116</v>
      </c>
      <c r="C38" s="147" t="s">
        <v>43</v>
      </c>
      <c r="D38" s="148" t="s">
        <v>41</v>
      </c>
      <c r="E38"/>
      <c r="F38"/>
      <c r="G38" s="57" t="s">
        <v>430</v>
      </c>
      <c r="H38" s="143">
        <v>42081</v>
      </c>
      <c r="I38" s="57" t="s">
        <v>431</v>
      </c>
    </row>
    <row r="39" spans="1:9" x14ac:dyDescent="0.2">
      <c r="A39" s="145">
        <v>13</v>
      </c>
      <c r="B39" s="146">
        <v>139</v>
      </c>
      <c r="C39" s="147" t="s">
        <v>44</v>
      </c>
      <c r="D39" s="148" t="s">
        <v>279</v>
      </c>
      <c r="E39"/>
      <c r="F39"/>
      <c r="G39" s="57" t="s">
        <v>432</v>
      </c>
      <c r="H39" s="143">
        <v>42081</v>
      </c>
      <c r="I39" s="57" t="s">
        <v>433</v>
      </c>
    </row>
    <row r="40" spans="1:9" x14ac:dyDescent="0.2">
      <c r="A40" s="145">
        <v>15</v>
      </c>
      <c r="B40" s="146">
        <v>152</v>
      </c>
      <c r="C40" s="147" t="s">
        <v>44</v>
      </c>
      <c r="D40" s="148" t="s">
        <v>279</v>
      </c>
      <c r="E40"/>
      <c r="F40"/>
      <c r="G40" s="144" t="s">
        <v>434</v>
      </c>
      <c r="H40" s="143">
        <v>42081</v>
      </c>
      <c r="I40" s="144" t="s">
        <v>435</v>
      </c>
    </row>
    <row r="41" spans="1:9" x14ac:dyDescent="0.2">
      <c r="A41" s="145">
        <v>16</v>
      </c>
      <c r="B41" s="146">
        <v>113</v>
      </c>
      <c r="C41" s="147" t="s">
        <v>45</v>
      </c>
      <c r="D41" s="148" t="s">
        <v>280</v>
      </c>
      <c r="E41"/>
      <c r="F41"/>
      <c r="G41" s="57" t="s">
        <v>436</v>
      </c>
      <c r="H41" s="143">
        <v>42081</v>
      </c>
      <c r="I41" s="144" t="s">
        <v>437</v>
      </c>
    </row>
    <row r="42" spans="1:9" x14ac:dyDescent="0.2">
      <c r="A42" s="145">
        <v>17</v>
      </c>
      <c r="B42" s="146">
        <v>125</v>
      </c>
      <c r="C42" s="147" t="s">
        <v>45</v>
      </c>
      <c r="D42" s="148" t="s">
        <v>280</v>
      </c>
      <c r="E42"/>
      <c r="F42"/>
      <c r="G42" s="57" t="s">
        <v>438</v>
      </c>
      <c r="H42" s="143">
        <v>42081</v>
      </c>
      <c r="I42" s="57" t="s">
        <v>439</v>
      </c>
    </row>
    <row r="43" spans="1:9" x14ac:dyDescent="0.2">
      <c r="A43" s="145">
        <v>18</v>
      </c>
      <c r="B43" s="146">
        <v>126</v>
      </c>
      <c r="C43" s="147" t="s">
        <v>45</v>
      </c>
      <c r="D43" s="148" t="s">
        <v>280</v>
      </c>
      <c r="E43"/>
      <c r="F43"/>
      <c r="G43" s="57" t="s">
        <v>438</v>
      </c>
      <c r="H43" s="143">
        <v>42081</v>
      </c>
      <c r="I43" s="57" t="s">
        <v>440</v>
      </c>
    </row>
    <row r="44" spans="1:9" x14ac:dyDescent="0.2">
      <c r="A44" s="145">
        <v>19</v>
      </c>
      <c r="B44" s="146">
        <v>127</v>
      </c>
      <c r="C44" s="147" t="s">
        <v>45</v>
      </c>
      <c r="D44" s="148" t="s">
        <v>280</v>
      </c>
      <c r="E44"/>
      <c r="F44"/>
      <c r="G44" s="57" t="s">
        <v>441</v>
      </c>
      <c r="H44" s="143">
        <v>42081</v>
      </c>
      <c r="I44" s="57" t="s">
        <v>442</v>
      </c>
    </row>
    <row r="45" spans="1:9" x14ac:dyDescent="0.2">
      <c r="A45" s="145">
        <v>20</v>
      </c>
      <c r="B45" s="146">
        <v>129</v>
      </c>
      <c r="C45" s="147" t="s">
        <v>45</v>
      </c>
      <c r="D45" s="148" t="s">
        <v>280</v>
      </c>
      <c r="E45"/>
      <c r="F45"/>
      <c r="G45" s="57" t="s">
        <v>443</v>
      </c>
      <c r="H45" s="143">
        <v>42081</v>
      </c>
      <c r="I45" s="57" t="s">
        <v>444</v>
      </c>
    </row>
    <row r="46" spans="1:9" x14ac:dyDescent="0.2">
      <c r="A46" s="145">
        <v>21</v>
      </c>
      <c r="B46" s="146">
        <v>130</v>
      </c>
      <c r="C46" s="147" t="s">
        <v>45</v>
      </c>
      <c r="D46" s="148" t="s">
        <v>280</v>
      </c>
      <c r="E46"/>
      <c r="F46"/>
      <c r="G46" s="57" t="s">
        <v>445</v>
      </c>
      <c r="H46" s="143">
        <v>42081</v>
      </c>
      <c r="I46" s="57" t="s">
        <v>442</v>
      </c>
    </row>
    <row r="47" spans="1:9" x14ac:dyDescent="0.2">
      <c r="A47" s="145">
        <v>22</v>
      </c>
      <c r="B47" s="146">
        <v>131</v>
      </c>
      <c r="C47" s="147" t="s">
        <v>45</v>
      </c>
      <c r="D47" s="148" t="s">
        <v>280</v>
      </c>
      <c r="E47"/>
      <c r="F47"/>
      <c r="G47" s="57" t="s">
        <v>445</v>
      </c>
      <c r="H47" s="143">
        <v>42081</v>
      </c>
      <c r="I47" s="57" t="s">
        <v>446</v>
      </c>
    </row>
    <row r="48" spans="1:9" x14ac:dyDescent="0.2">
      <c r="A48" s="145">
        <v>23</v>
      </c>
      <c r="B48" s="146">
        <v>136</v>
      </c>
      <c r="C48" s="147" t="s">
        <v>46</v>
      </c>
      <c r="D48" s="148" t="s">
        <v>281</v>
      </c>
      <c r="E48"/>
      <c r="F48"/>
      <c r="G48" s="57" t="s">
        <v>447</v>
      </c>
      <c r="H48" s="143">
        <v>42081</v>
      </c>
      <c r="I48" s="57" t="s">
        <v>444</v>
      </c>
    </row>
    <row r="49" spans="1:9" x14ac:dyDescent="0.2">
      <c r="A49" s="145">
        <v>24</v>
      </c>
      <c r="B49" s="146">
        <v>137</v>
      </c>
      <c r="C49" s="147" t="s">
        <v>46</v>
      </c>
      <c r="D49" s="148" t="s">
        <v>280</v>
      </c>
      <c r="E49"/>
      <c r="F49"/>
      <c r="G49" s="57" t="s">
        <v>448</v>
      </c>
      <c r="H49" s="143">
        <v>42081</v>
      </c>
      <c r="I49" s="57" t="s">
        <v>442</v>
      </c>
    </row>
    <row r="50" spans="1:9" x14ac:dyDescent="0.2">
      <c r="A50" s="145">
        <v>25</v>
      </c>
      <c r="B50" s="146">
        <v>138</v>
      </c>
      <c r="C50" s="147" t="s">
        <v>46</v>
      </c>
      <c r="D50" s="148" t="s">
        <v>280</v>
      </c>
      <c r="E50"/>
      <c r="F50"/>
      <c r="G50" s="57" t="s">
        <v>449</v>
      </c>
      <c r="H50" s="143">
        <v>42081</v>
      </c>
      <c r="I50" s="57" t="s">
        <v>450</v>
      </c>
    </row>
    <row r="51" spans="1:9" x14ac:dyDescent="0.2">
      <c r="A51" s="145">
        <v>26</v>
      </c>
      <c r="B51" s="146">
        <v>141</v>
      </c>
      <c r="C51" s="147" t="s">
        <v>46</v>
      </c>
      <c r="D51" s="148" t="s">
        <v>41</v>
      </c>
      <c r="E51"/>
      <c r="F51"/>
      <c r="G51" s="57" t="s">
        <v>451</v>
      </c>
      <c r="H51" s="143">
        <v>42081</v>
      </c>
      <c r="I51" s="57" t="s">
        <v>452</v>
      </c>
    </row>
    <row r="52" spans="1:9" x14ac:dyDescent="0.2">
      <c r="A52" s="145">
        <v>28</v>
      </c>
      <c r="B52" s="146">
        <v>143</v>
      </c>
      <c r="C52" s="147" t="s">
        <v>46</v>
      </c>
      <c r="D52" s="148" t="s">
        <v>41</v>
      </c>
      <c r="E52"/>
      <c r="F52"/>
      <c r="G52" s="57" t="s">
        <v>453</v>
      </c>
      <c r="H52" s="143">
        <v>42081</v>
      </c>
      <c r="I52" s="57" t="s">
        <v>454</v>
      </c>
    </row>
    <row r="53" spans="1:9" x14ac:dyDescent="0.2">
      <c r="A53" s="145">
        <v>29</v>
      </c>
      <c r="B53" s="146">
        <v>144</v>
      </c>
      <c r="C53" s="147" t="s">
        <v>46</v>
      </c>
      <c r="D53" s="148" t="s">
        <v>279</v>
      </c>
      <c r="E53"/>
      <c r="F53"/>
      <c r="G53" s="57" t="s">
        <v>453</v>
      </c>
      <c r="H53" s="143">
        <v>42081</v>
      </c>
      <c r="I53" s="57" t="s">
        <v>455</v>
      </c>
    </row>
    <row r="54" spans="1:9" x14ac:dyDescent="0.2">
      <c r="A54" s="145">
        <v>30</v>
      </c>
      <c r="B54" s="146">
        <v>145</v>
      </c>
      <c r="C54" s="147" t="s">
        <v>46</v>
      </c>
      <c r="D54" s="148" t="s">
        <v>41</v>
      </c>
      <c r="E54"/>
      <c r="F54"/>
      <c r="G54" s="57" t="s">
        <v>456</v>
      </c>
      <c r="H54" s="143">
        <v>42081</v>
      </c>
      <c r="I54" s="57" t="s">
        <v>457</v>
      </c>
    </row>
    <row r="55" spans="1:9" x14ac:dyDescent="0.2">
      <c r="A55" s="145">
        <v>31</v>
      </c>
      <c r="B55" s="146">
        <v>146</v>
      </c>
      <c r="C55" s="147" t="s">
        <v>46</v>
      </c>
      <c r="D55" s="148" t="s">
        <v>41</v>
      </c>
      <c r="E55"/>
      <c r="F55"/>
      <c r="G55" s="57" t="s">
        <v>456</v>
      </c>
      <c r="H55" s="143">
        <v>42081</v>
      </c>
      <c r="I55" s="57" t="s">
        <v>458</v>
      </c>
    </row>
    <row r="56" spans="1:9" x14ac:dyDescent="0.2">
      <c r="A56" s="145">
        <v>32</v>
      </c>
      <c r="B56" s="146">
        <v>147</v>
      </c>
      <c r="C56" s="147" t="s">
        <v>46</v>
      </c>
      <c r="D56" s="148" t="s">
        <v>41</v>
      </c>
      <c r="E56"/>
      <c r="F56"/>
      <c r="G56" s="144" t="s">
        <v>459</v>
      </c>
      <c r="H56" s="143">
        <v>42089</v>
      </c>
      <c r="I56" s="144" t="s">
        <v>460</v>
      </c>
    </row>
    <row r="57" spans="1:9" x14ac:dyDescent="0.2">
      <c r="A57" s="145">
        <v>33</v>
      </c>
      <c r="B57" s="146">
        <v>228</v>
      </c>
      <c r="C57" s="147" t="s">
        <v>46</v>
      </c>
      <c r="D57" s="148" t="s">
        <v>281</v>
      </c>
      <c r="E57"/>
      <c r="F57"/>
      <c r="G57" s="144" t="s">
        <v>443</v>
      </c>
      <c r="H57" s="143">
        <v>42166</v>
      </c>
      <c r="I57" s="144" t="s">
        <v>442</v>
      </c>
    </row>
    <row r="58" spans="1:9" x14ac:dyDescent="0.2">
      <c r="A58" s="145">
        <v>34</v>
      </c>
      <c r="B58" s="146">
        <v>149</v>
      </c>
      <c r="C58" s="147" t="s">
        <v>46</v>
      </c>
      <c r="D58" s="148" t="s">
        <v>281</v>
      </c>
      <c r="E58"/>
      <c r="F58"/>
      <c r="G58" s="144" t="s">
        <v>447</v>
      </c>
      <c r="H58" s="143">
        <v>42166</v>
      </c>
      <c r="I58" s="144" t="s">
        <v>442</v>
      </c>
    </row>
    <row r="59" spans="1:9" x14ac:dyDescent="0.2">
      <c r="A59" s="145">
        <v>35</v>
      </c>
      <c r="B59" s="146">
        <v>150</v>
      </c>
      <c r="C59" s="147" t="s">
        <v>46</v>
      </c>
      <c r="D59" s="148" t="s">
        <v>41</v>
      </c>
      <c r="E59"/>
      <c r="F59"/>
      <c r="G59" s="144" t="s">
        <v>461</v>
      </c>
      <c r="H59" s="143">
        <v>42166</v>
      </c>
      <c r="I59" s="144" t="s">
        <v>93</v>
      </c>
    </row>
    <row r="60" spans="1:9" x14ac:dyDescent="0.2">
      <c r="A60" s="145">
        <v>36</v>
      </c>
      <c r="B60" s="146">
        <v>151</v>
      </c>
      <c r="C60" s="147" t="s">
        <v>46</v>
      </c>
      <c r="D60" s="148" t="s">
        <v>280</v>
      </c>
      <c r="E60"/>
      <c r="F60"/>
      <c r="G60" s="144" t="s">
        <v>462</v>
      </c>
      <c r="H60" s="143">
        <v>42166</v>
      </c>
      <c r="I60" s="144" t="s">
        <v>79</v>
      </c>
    </row>
    <row r="61" spans="1:9" x14ac:dyDescent="0.2">
      <c r="A61" s="145">
        <v>37</v>
      </c>
      <c r="B61" s="146">
        <v>153</v>
      </c>
      <c r="C61" s="147" t="s">
        <v>46</v>
      </c>
      <c r="D61" s="148" t="s">
        <v>280</v>
      </c>
      <c r="E61"/>
      <c r="F61"/>
      <c r="G61" s="144" t="s">
        <v>463</v>
      </c>
      <c r="H61" s="143">
        <v>42166</v>
      </c>
      <c r="I61" s="144" t="s">
        <v>177</v>
      </c>
    </row>
    <row r="62" spans="1:9" x14ac:dyDescent="0.2">
      <c r="A62" s="145">
        <v>38</v>
      </c>
      <c r="B62" s="146">
        <v>154</v>
      </c>
      <c r="C62" s="147" t="s">
        <v>46</v>
      </c>
      <c r="D62" s="148" t="s">
        <v>41</v>
      </c>
      <c r="E62"/>
      <c r="F62"/>
      <c r="G62" s="144" t="s">
        <v>464</v>
      </c>
      <c r="H62" s="143">
        <v>42166</v>
      </c>
      <c r="I62" s="144" t="s">
        <v>176</v>
      </c>
    </row>
    <row r="63" spans="1:9" x14ac:dyDescent="0.2">
      <c r="A63" s="145">
        <v>39</v>
      </c>
      <c r="B63" s="146">
        <v>155</v>
      </c>
      <c r="C63" s="147" t="s">
        <v>46</v>
      </c>
      <c r="D63" s="148" t="s">
        <v>41</v>
      </c>
      <c r="E63"/>
      <c r="F63"/>
      <c r="G63" s="144" t="s">
        <v>465</v>
      </c>
      <c r="H63" s="143">
        <v>42166</v>
      </c>
      <c r="I63" s="144" t="s">
        <v>466</v>
      </c>
    </row>
    <row r="64" spans="1:9" x14ac:dyDescent="0.2">
      <c r="A64" s="145">
        <v>40</v>
      </c>
      <c r="B64" s="146">
        <v>157</v>
      </c>
      <c r="C64" s="147" t="s">
        <v>45</v>
      </c>
      <c r="D64" s="148" t="s">
        <v>280</v>
      </c>
      <c r="E64"/>
      <c r="F64"/>
      <c r="G64" s="144" t="s">
        <v>467</v>
      </c>
      <c r="H64" s="143">
        <v>42166</v>
      </c>
      <c r="I64" s="144" t="s">
        <v>468</v>
      </c>
    </row>
    <row r="65" spans="1:9" x14ac:dyDescent="0.2">
      <c r="A65" s="145">
        <v>41</v>
      </c>
      <c r="B65" s="146">
        <v>171</v>
      </c>
      <c r="C65" s="147" t="s">
        <v>47</v>
      </c>
      <c r="D65" s="148" t="s">
        <v>280</v>
      </c>
      <c r="E65"/>
      <c r="F65"/>
      <c r="G65" s="144" t="s">
        <v>469</v>
      </c>
      <c r="H65" s="143">
        <v>42166</v>
      </c>
      <c r="I65" s="144" t="s">
        <v>470</v>
      </c>
    </row>
    <row r="66" spans="1:9" x14ac:dyDescent="0.2">
      <c r="A66" s="145">
        <v>42</v>
      </c>
      <c r="B66" s="146">
        <v>173</v>
      </c>
      <c r="C66" s="147" t="s">
        <v>48</v>
      </c>
      <c r="D66" s="148" t="s">
        <v>280</v>
      </c>
      <c r="E66"/>
      <c r="F66"/>
      <c r="G66" s="144" t="s">
        <v>471</v>
      </c>
      <c r="H66" s="143">
        <v>42166</v>
      </c>
      <c r="I66" s="144" t="s">
        <v>472</v>
      </c>
    </row>
    <row r="67" spans="1:9" x14ac:dyDescent="0.2">
      <c r="A67" s="145">
        <v>43</v>
      </c>
      <c r="B67" s="146">
        <v>174</v>
      </c>
      <c r="C67" s="147" t="s">
        <v>48</v>
      </c>
      <c r="D67" s="148" t="s">
        <v>280</v>
      </c>
      <c r="E67"/>
      <c r="F67"/>
      <c r="G67" s="144" t="s">
        <v>473</v>
      </c>
      <c r="H67" s="143">
        <v>42166</v>
      </c>
      <c r="I67" s="144" t="s">
        <v>474</v>
      </c>
    </row>
    <row r="68" spans="1:9" x14ac:dyDescent="0.2">
      <c r="A68" s="145">
        <v>44</v>
      </c>
      <c r="B68" s="146">
        <v>185</v>
      </c>
      <c r="C68" s="147" t="s">
        <v>47</v>
      </c>
      <c r="D68" s="148" t="s">
        <v>280</v>
      </c>
      <c r="E68"/>
      <c r="F68"/>
      <c r="G68" s="144" t="s">
        <v>475</v>
      </c>
      <c r="H68" s="143">
        <v>42166</v>
      </c>
      <c r="I68" s="144" t="s">
        <v>476</v>
      </c>
    </row>
    <row r="69" spans="1:9" x14ac:dyDescent="0.2">
      <c r="A69" s="145">
        <v>45</v>
      </c>
      <c r="B69" s="146">
        <v>19</v>
      </c>
      <c r="C69" s="147" t="s">
        <v>49</v>
      </c>
      <c r="D69" s="148" t="s">
        <v>41</v>
      </c>
      <c r="E69"/>
      <c r="F69"/>
      <c r="G69" s="144" t="s">
        <v>477</v>
      </c>
      <c r="H69" s="143">
        <v>42166</v>
      </c>
      <c r="I69" s="144" t="s">
        <v>478</v>
      </c>
    </row>
    <row r="70" spans="1:9" x14ac:dyDescent="0.2">
      <c r="A70" s="145">
        <v>46</v>
      </c>
      <c r="B70" s="146">
        <v>78</v>
      </c>
      <c r="C70" s="147" t="s">
        <v>50</v>
      </c>
      <c r="D70" s="148" t="s">
        <v>41</v>
      </c>
      <c r="E70"/>
      <c r="F70"/>
      <c r="G70" s="144" t="s">
        <v>479</v>
      </c>
      <c r="H70" s="143">
        <v>42166</v>
      </c>
      <c r="I70" s="144" t="s">
        <v>480</v>
      </c>
    </row>
    <row r="71" spans="1:9" x14ac:dyDescent="0.2">
      <c r="A71" s="145">
        <v>47</v>
      </c>
      <c r="B71" s="146">
        <v>15</v>
      </c>
      <c r="C71" s="147" t="s">
        <v>51</v>
      </c>
      <c r="D71" s="148" t="s">
        <v>41</v>
      </c>
      <c r="E71"/>
      <c r="F71"/>
      <c r="G71" s="144" t="s">
        <v>479</v>
      </c>
      <c r="H71" s="143">
        <v>42166</v>
      </c>
      <c r="I71" s="144" t="s">
        <v>481</v>
      </c>
    </row>
    <row r="72" spans="1:9" x14ac:dyDescent="0.2">
      <c r="A72" s="145">
        <v>48</v>
      </c>
      <c r="B72" s="146">
        <v>79</v>
      </c>
      <c r="C72" s="147" t="s">
        <v>52</v>
      </c>
      <c r="D72" s="148" t="s">
        <v>279</v>
      </c>
      <c r="E72"/>
      <c r="F72"/>
      <c r="G72" s="144" t="s">
        <v>482</v>
      </c>
      <c r="H72" s="143">
        <v>42166</v>
      </c>
      <c r="I72" s="144" t="s">
        <v>483</v>
      </c>
    </row>
    <row r="73" spans="1:9" x14ac:dyDescent="0.2">
      <c r="A73" s="145">
        <v>49</v>
      </c>
      <c r="B73" s="146">
        <v>128</v>
      </c>
      <c r="C73" s="147" t="s">
        <v>45</v>
      </c>
      <c r="D73" s="148" t="s">
        <v>41</v>
      </c>
      <c r="E73"/>
      <c r="F73"/>
      <c r="G73" s="144" t="s">
        <v>482</v>
      </c>
      <c r="H73" s="143">
        <v>42166</v>
      </c>
      <c r="I73" s="144" t="s">
        <v>484</v>
      </c>
    </row>
    <row r="74" spans="1:9" x14ac:dyDescent="0.2">
      <c r="A74" s="145">
        <v>50</v>
      </c>
      <c r="B74" s="146">
        <v>14</v>
      </c>
      <c r="C74" s="147" t="s">
        <v>53</v>
      </c>
      <c r="D74" s="148" t="s">
        <v>41</v>
      </c>
      <c r="E74"/>
      <c r="F74"/>
      <c r="G74" s="144" t="s">
        <v>485</v>
      </c>
      <c r="H74" s="143">
        <v>42166</v>
      </c>
      <c r="I74" s="144" t="s">
        <v>486</v>
      </c>
    </row>
    <row r="75" spans="1:9" x14ac:dyDescent="0.2">
      <c r="A75" s="145">
        <v>51</v>
      </c>
      <c r="B75" s="146">
        <v>112</v>
      </c>
      <c r="C75" s="147" t="s">
        <v>54</v>
      </c>
      <c r="D75" s="148">
        <v>1</v>
      </c>
      <c r="E75"/>
      <c r="F75"/>
      <c r="G75" s="144" t="s">
        <v>487</v>
      </c>
      <c r="H75" s="143">
        <v>42166</v>
      </c>
      <c r="I75" s="144" t="s">
        <v>488</v>
      </c>
    </row>
    <row r="76" spans="1:9" x14ac:dyDescent="0.2">
      <c r="A76" s="145">
        <v>51</v>
      </c>
      <c r="B76" s="146">
        <v>120</v>
      </c>
      <c r="C76" s="147" t="s">
        <v>54</v>
      </c>
      <c r="D76" s="148">
        <v>2</v>
      </c>
      <c r="E76"/>
      <c r="F76"/>
      <c r="G76" s="144" t="s">
        <v>489</v>
      </c>
      <c r="H76" s="143">
        <v>42166</v>
      </c>
      <c r="I76" s="144" t="s">
        <v>490</v>
      </c>
    </row>
    <row r="77" spans="1:9" x14ac:dyDescent="0.2">
      <c r="A77" s="145">
        <v>52</v>
      </c>
      <c r="B77" s="146">
        <v>114</v>
      </c>
      <c r="C77" s="147" t="s">
        <v>55</v>
      </c>
      <c r="D77" s="148" t="s">
        <v>279</v>
      </c>
      <c r="E77"/>
      <c r="F77"/>
      <c r="G77" s="144" t="s">
        <v>491</v>
      </c>
      <c r="H77" s="143">
        <v>42166</v>
      </c>
      <c r="I77" s="144" t="s">
        <v>492</v>
      </c>
    </row>
    <row r="78" spans="1:9" x14ac:dyDescent="0.2">
      <c r="A78" s="145">
        <v>53</v>
      </c>
      <c r="B78" s="146">
        <v>115</v>
      </c>
      <c r="C78" s="147" t="s">
        <v>55</v>
      </c>
      <c r="D78" s="148" t="s">
        <v>279</v>
      </c>
      <c r="E78"/>
      <c r="F78"/>
      <c r="G78" s="144" t="s">
        <v>493</v>
      </c>
      <c r="H78" s="143">
        <v>42166</v>
      </c>
      <c r="I78" s="144" t="s">
        <v>494</v>
      </c>
    </row>
    <row r="79" spans="1:9" x14ac:dyDescent="0.2">
      <c r="A79" s="145">
        <v>55</v>
      </c>
      <c r="B79" s="146">
        <v>117</v>
      </c>
      <c r="C79" s="147" t="s">
        <v>55</v>
      </c>
      <c r="D79" s="148" t="s">
        <v>279</v>
      </c>
      <c r="E79"/>
      <c r="F79"/>
      <c r="G79" s="144" t="s">
        <v>495</v>
      </c>
      <c r="H79" s="143">
        <v>42166</v>
      </c>
      <c r="I79" s="144" t="s">
        <v>496</v>
      </c>
    </row>
    <row r="80" spans="1:9" x14ac:dyDescent="0.2">
      <c r="A80" s="145">
        <v>56</v>
      </c>
      <c r="B80" s="146">
        <v>118</v>
      </c>
      <c r="C80" s="147" t="s">
        <v>55</v>
      </c>
      <c r="D80" s="148" t="s">
        <v>279</v>
      </c>
      <c r="E80"/>
      <c r="F80"/>
      <c r="G80" s="144" t="s">
        <v>497</v>
      </c>
      <c r="H80" s="143">
        <v>42166</v>
      </c>
      <c r="I80" s="144" t="s">
        <v>498</v>
      </c>
    </row>
    <row r="81" spans="1:9" x14ac:dyDescent="0.2">
      <c r="A81" s="145">
        <v>57</v>
      </c>
      <c r="B81" s="146">
        <v>119</v>
      </c>
      <c r="C81" s="147" t="s">
        <v>55</v>
      </c>
      <c r="D81" s="148" t="s">
        <v>41</v>
      </c>
      <c r="E81"/>
      <c r="F81"/>
      <c r="G81" s="144" t="s">
        <v>499</v>
      </c>
      <c r="H81" s="143">
        <v>42166</v>
      </c>
      <c r="I81" s="144" t="s">
        <v>500</v>
      </c>
    </row>
    <row r="82" spans="1:9" x14ac:dyDescent="0.2">
      <c r="A82" s="145">
        <v>58</v>
      </c>
      <c r="B82" s="146">
        <v>21</v>
      </c>
      <c r="C82" s="147" t="s">
        <v>93</v>
      </c>
      <c r="D82" s="148">
        <v>1</v>
      </c>
      <c r="E82"/>
      <c r="F82"/>
      <c r="G82" s="144" t="s">
        <v>499</v>
      </c>
      <c r="H82" s="143">
        <v>42166</v>
      </c>
      <c r="I82" s="144" t="s">
        <v>501</v>
      </c>
    </row>
    <row r="83" spans="1:9" x14ac:dyDescent="0.2">
      <c r="A83" s="145">
        <v>58</v>
      </c>
      <c r="B83" s="146">
        <v>175</v>
      </c>
      <c r="C83" s="147" t="s">
        <v>93</v>
      </c>
      <c r="D83" s="148">
        <v>1</v>
      </c>
      <c r="E83"/>
      <c r="F83"/>
      <c r="G83" s="144" t="s">
        <v>502</v>
      </c>
      <c r="H83" s="143">
        <v>42166</v>
      </c>
      <c r="I83" s="144" t="s">
        <v>503</v>
      </c>
    </row>
    <row r="84" spans="1:9" x14ac:dyDescent="0.2">
      <c r="A84" s="145">
        <v>59</v>
      </c>
      <c r="B84" s="146">
        <v>121</v>
      </c>
      <c r="C84" s="147" t="s">
        <v>55</v>
      </c>
      <c r="D84" s="148" t="s">
        <v>279</v>
      </c>
      <c r="E84"/>
      <c r="F84"/>
      <c r="G84"/>
      <c r="H84"/>
      <c r="I84"/>
    </row>
    <row r="85" spans="1:9" x14ac:dyDescent="0.2">
      <c r="A85" s="145">
        <v>60</v>
      </c>
      <c r="B85" s="146">
        <v>122</v>
      </c>
      <c r="C85" s="147" t="s">
        <v>55</v>
      </c>
      <c r="D85" s="148" t="s">
        <v>41</v>
      </c>
      <c r="E85"/>
      <c r="F85"/>
      <c r="G85"/>
      <c r="H85"/>
      <c r="I85"/>
    </row>
    <row r="86" spans="1:9" x14ac:dyDescent="0.2">
      <c r="A86" s="145">
        <v>62</v>
      </c>
      <c r="B86" s="146">
        <v>1119</v>
      </c>
      <c r="C86" s="147" t="s">
        <v>56</v>
      </c>
      <c r="D86" s="148" t="s">
        <v>282</v>
      </c>
      <c r="E86"/>
      <c r="F86"/>
      <c r="G86"/>
      <c r="H86"/>
      <c r="I86"/>
    </row>
    <row r="87" spans="1:9" x14ac:dyDescent="0.2">
      <c r="A87" s="145">
        <v>63</v>
      </c>
      <c r="B87" s="146">
        <v>172</v>
      </c>
      <c r="C87" s="147" t="s">
        <v>48</v>
      </c>
      <c r="D87" s="148" t="s">
        <v>279</v>
      </c>
      <c r="E87"/>
      <c r="F87"/>
      <c r="G87"/>
      <c r="H87"/>
      <c r="I87"/>
    </row>
    <row r="88" spans="1:9" x14ac:dyDescent="0.2">
      <c r="A88" s="145">
        <v>64</v>
      </c>
      <c r="B88" s="146">
        <v>1105</v>
      </c>
      <c r="C88" s="147" t="s">
        <v>55</v>
      </c>
      <c r="D88" s="148" t="s">
        <v>41</v>
      </c>
      <c r="E88"/>
      <c r="F88"/>
      <c r="G88"/>
      <c r="H88"/>
      <c r="I88"/>
    </row>
    <row r="89" spans="1:9" x14ac:dyDescent="0.2">
      <c r="A89" s="145">
        <v>65</v>
      </c>
      <c r="B89" s="146">
        <v>10</v>
      </c>
      <c r="C89" s="147" t="s">
        <v>57</v>
      </c>
      <c r="D89" s="148" t="s">
        <v>41</v>
      </c>
      <c r="E89"/>
      <c r="F89"/>
      <c r="G89"/>
      <c r="H89"/>
      <c r="I89"/>
    </row>
    <row r="90" spans="1:9" x14ac:dyDescent="0.2">
      <c r="A90" s="145">
        <v>66</v>
      </c>
      <c r="B90" s="146">
        <v>1106</v>
      </c>
      <c r="C90" s="147" t="s">
        <v>57</v>
      </c>
      <c r="D90" s="148" t="s">
        <v>41</v>
      </c>
      <c r="E90"/>
      <c r="F90"/>
      <c r="G90"/>
      <c r="H90"/>
      <c r="I90"/>
    </row>
    <row r="91" spans="1:9" x14ac:dyDescent="0.2">
      <c r="A91" s="145">
        <v>67</v>
      </c>
      <c r="B91" s="146">
        <v>102</v>
      </c>
      <c r="C91" s="147" t="s">
        <v>58</v>
      </c>
      <c r="D91" s="148" t="s">
        <v>280</v>
      </c>
      <c r="E91"/>
      <c r="F91"/>
      <c r="G91"/>
      <c r="H91"/>
      <c r="I91"/>
    </row>
    <row r="92" spans="1:9" x14ac:dyDescent="0.2">
      <c r="A92" s="145">
        <v>71</v>
      </c>
      <c r="B92" s="146">
        <v>109</v>
      </c>
      <c r="C92" s="147" t="s">
        <v>58</v>
      </c>
      <c r="D92" s="148" t="s">
        <v>41</v>
      </c>
      <c r="E92"/>
      <c r="F92"/>
      <c r="G92"/>
      <c r="H92"/>
      <c r="I92"/>
    </row>
    <row r="93" spans="1:9" x14ac:dyDescent="0.2">
      <c r="A93" s="145">
        <v>72</v>
      </c>
      <c r="B93" s="146">
        <v>111</v>
      </c>
      <c r="C93" s="147" t="s">
        <v>58</v>
      </c>
      <c r="D93" s="148" t="s">
        <v>41</v>
      </c>
      <c r="E93"/>
      <c r="F93"/>
      <c r="G93"/>
      <c r="H93"/>
      <c r="I93"/>
    </row>
    <row r="94" spans="1:9" x14ac:dyDescent="0.2">
      <c r="A94" s="145">
        <v>73</v>
      </c>
      <c r="B94" s="146">
        <v>156</v>
      </c>
      <c r="C94" s="147" t="s">
        <v>58</v>
      </c>
      <c r="D94" s="148" t="s">
        <v>280</v>
      </c>
      <c r="E94"/>
      <c r="F94"/>
      <c r="G94"/>
      <c r="H94"/>
      <c r="I94"/>
    </row>
    <row r="95" spans="1:9" x14ac:dyDescent="0.2">
      <c r="A95" s="145">
        <v>74</v>
      </c>
      <c r="B95" s="146">
        <v>17</v>
      </c>
      <c r="C95" s="147" t="s">
        <v>59</v>
      </c>
      <c r="D95" s="148" t="s">
        <v>41</v>
      </c>
      <c r="E95"/>
      <c r="F95"/>
      <c r="G95"/>
      <c r="H95"/>
      <c r="I95"/>
    </row>
    <row r="96" spans="1:9" x14ac:dyDescent="0.2">
      <c r="A96" s="145">
        <v>75</v>
      </c>
      <c r="B96" s="146">
        <v>62</v>
      </c>
      <c r="C96" s="147" t="s">
        <v>60</v>
      </c>
      <c r="D96" s="148" t="s">
        <v>41</v>
      </c>
      <c r="E96"/>
      <c r="F96"/>
      <c r="G96"/>
      <c r="H96"/>
      <c r="I96"/>
    </row>
    <row r="97" spans="1:4" x14ac:dyDescent="0.2">
      <c r="A97" s="145">
        <v>76</v>
      </c>
      <c r="B97" s="146">
        <v>63</v>
      </c>
      <c r="C97" s="147" t="s">
        <v>60</v>
      </c>
      <c r="D97" s="148" t="s">
        <v>41</v>
      </c>
    </row>
    <row r="98" spans="1:4" x14ac:dyDescent="0.2">
      <c r="A98" s="145">
        <v>77</v>
      </c>
      <c r="B98" s="146">
        <v>134</v>
      </c>
      <c r="C98" s="147" t="s">
        <v>60</v>
      </c>
      <c r="D98" s="148" t="s">
        <v>41</v>
      </c>
    </row>
    <row r="99" spans="1:4" x14ac:dyDescent="0.2">
      <c r="A99" s="145">
        <v>78</v>
      </c>
      <c r="B99" s="146">
        <v>13</v>
      </c>
      <c r="C99" s="147" t="s">
        <v>61</v>
      </c>
      <c r="D99" s="148" t="s">
        <v>41</v>
      </c>
    </row>
    <row r="100" spans="1:4" x14ac:dyDescent="0.2">
      <c r="A100" s="145">
        <v>79</v>
      </c>
      <c r="B100" s="146">
        <v>97</v>
      </c>
      <c r="C100" s="147" t="s">
        <v>62</v>
      </c>
      <c r="D100" s="148">
        <v>2</v>
      </c>
    </row>
    <row r="101" spans="1:4" x14ac:dyDescent="0.2">
      <c r="A101" s="145">
        <v>79</v>
      </c>
      <c r="B101" s="146">
        <v>164</v>
      </c>
      <c r="C101" s="147" t="s">
        <v>62</v>
      </c>
      <c r="D101" s="148">
        <v>1</v>
      </c>
    </row>
    <row r="102" spans="1:4" x14ac:dyDescent="0.2">
      <c r="A102" s="145">
        <v>80</v>
      </c>
      <c r="B102" s="146">
        <v>96</v>
      </c>
      <c r="C102" s="147" t="s">
        <v>63</v>
      </c>
      <c r="D102" s="148" t="s">
        <v>41</v>
      </c>
    </row>
    <row r="103" spans="1:4" x14ac:dyDescent="0.2">
      <c r="A103" s="145">
        <v>81</v>
      </c>
      <c r="B103" s="146">
        <v>60</v>
      </c>
      <c r="C103" s="147" t="s">
        <v>64</v>
      </c>
      <c r="D103" s="148" t="s">
        <v>41</v>
      </c>
    </row>
    <row r="104" spans="1:4" x14ac:dyDescent="0.2">
      <c r="A104" s="145">
        <v>82</v>
      </c>
      <c r="B104" s="146">
        <v>83</v>
      </c>
      <c r="C104" s="147" t="s">
        <v>65</v>
      </c>
      <c r="D104" s="148" t="s">
        <v>41</v>
      </c>
    </row>
    <row r="105" spans="1:4" x14ac:dyDescent="0.2">
      <c r="A105" s="145">
        <v>83</v>
      </c>
      <c r="B105" s="146">
        <v>84</v>
      </c>
      <c r="C105" s="147" t="s">
        <v>65</v>
      </c>
      <c r="D105" s="148" t="s">
        <v>41</v>
      </c>
    </row>
    <row r="106" spans="1:4" x14ac:dyDescent="0.2">
      <c r="A106" s="145">
        <v>84</v>
      </c>
      <c r="B106" s="146">
        <v>85</v>
      </c>
      <c r="C106" s="147" t="s">
        <v>65</v>
      </c>
      <c r="D106" s="148" t="s">
        <v>41</v>
      </c>
    </row>
    <row r="107" spans="1:4" x14ac:dyDescent="0.2">
      <c r="A107" s="145">
        <v>85</v>
      </c>
      <c r="B107" s="146">
        <v>86</v>
      </c>
      <c r="C107" s="147" t="s">
        <v>65</v>
      </c>
      <c r="D107" s="148" t="s">
        <v>41</v>
      </c>
    </row>
    <row r="108" spans="1:4" x14ac:dyDescent="0.2">
      <c r="A108" s="145">
        <v>86</v>
      </c>
      <c r="B108" s="146">
        <v>1107</v>
      </c>
      <c r="C108" s="147" t="s">
        <v>65</v>
      </c>
      <c r="D108" s="148" t="s">
        <v>41</v>
      </c>
    </row>
    <row r="109" spans="1:4" x14ac:dyDescent="0.2">
      <c r="A109" s="145">
        <v>87</v>
      </c>
      <c r="B109" s="146">
        <v>1109</v>
      </c>
      <c r="C109" s="147" t="s">
        <v>65</v>
      </c>
      <c r="D109" s="148" t="s">
        <v>41</v>
      </c>
    </row>
    <row r="110" spans="1:4" x14ac:dyDescent="0.2">
      <c r="A110" s="145">
        <v>88</v>
      </c>
      <c r="B110" s="146">
        <v>1113</v>
      </c>
      <c r="C110" s="147" t="s">
        <v>65</v>
      </c>
      <c r="D110" s="148" t="s">
        <v>41</v>
      </c>
    </row>
    <row r="111" spans="1:4" x14ac:dyDescent="0.2">
      <c r="A111" s="145">
        <v>91</v>
      </c>
      <c r="B111" s="146">
        <v>3</v>
      </c>
      <c r="C111" s="147" t="s">
        <v>66</v>
      </c>
      <c r="D111" s="148" t="s">
        <v>41</v>
      </c>
    </row>
    <row r="112" spans="1:4" x14ac:dyDescent="0.2">
      <c r="A112" s="145">
        <v>92</v>
      </c>
      <c r="B112" s="146">
        <v>4</v>
      </c>
      <c r="C112" s="147" t="s">
        <v>66</v>
      </c>
      <c r="D112" s="148" t="s">
        <v>41</v>
      </c>
    </row>
    <row r="113" spans="1:4" x14ac:dyDescent="0.2">
      <c r="A113" s="145">
        <v>93</v>
      </c>
      <c r="B113" s="146">
        <v>30</v>
      </c>
      <c r="C113" s="147" t="s">
        <v>67</v>
      </c>
      <c r="D113" s="148">
        <v>1</v>
      </c>
    </row>
    <row r="114" spans="1:4" x14ac:dyDescent="0.2">
      <c r="A114" s="145">
        <v>93</v>
      </c>
      <c r="B114" s="146">
        <v>214</v>
      </c>
      <c r="C114" s="147" t="s">
        <v>67</v>
      </c>
      <c r="D114" s="148">
        <v>2</v>
      </c>
    </row>
    <row r="115" spans="1:4" x14ac:dyDescent="0.2">
      <c r="A115" s="145">
        <v>94</v>
      </c>
      <c r="B115" s="146">
        <v>1108</v>
      </c>
      <c r="C115" s="147" t="s">
        <v>66</v>
      </c>
      <c r="D115" s="148" t="s">
        <v>41</v>
      </c>
    </row>
    <row r="116" spans="1:4" x14ac:dyDescent="0.2">
      <c r="A116" s="145">
        <v>95</v>
      </c>
      <c r="B116" s="146">
        <v>1110</v>
      </c>
      <c r="C116" s="147" t="s">
        <v>66</v>
      </c>
      <c r="D116" s="148" t="s">
        <v>41</v>
      </c>
    </row>
    <row r="117" spans="1:4" x14ac:dyDescent="0.2">
      <c r="A117" s="145">
        <v>96</v>
      </c>
      <c r="B117" s="146">
        <v>1114</v>
      </c>
      <c r="C117" s="147" t="s">
        <v>66</v>
      </c>
      <c r="D117" s="148" t="s">
        <v>41</v>
      </c>
    </row>
    <row r="118" spans="1:4" x14ac:dyDescent="0.2">
      <c r="A118" s="145">
        <v>97</v>
      </c>
      <c r="B118" s="146">
        <v>54</v>
      </c>
      <c r="C118" s="147" t="s">
        <v>68</v>
      </c>
      <c r="D118" s="148" t="s">
        <v>41</v>
      </c>
    </row>
    <row r="119" spans="1:4" x14ac:dyDescent="0.2">
      <c r="A119" s="145">
        <v>98</v>
      </c>
      <c r="B119" s="146">
        <v>12</v>
      </c>
      <c r="C119" s="147" t="s">
        <v>69</v>
      </c>
      <c r="D119" s="148" t="s">
        <v>41</v>
      </c>
    </row>
    <row r="120" spans="1:4" x14ac:dyDescent="0.2">
      <c r="A120" s="145">
        <v>99</v>
      </c>
      <c r="B120" s="146">
        <v>75</v>
      </c>
      <c r="C120" s="147" t="s">
        <v>70</v>
      </c>
      <c r="D120" s="148" t="s">
        <v>279</v>
      </c>
    </row>
    <row r="121" spans="1:4" x14ac:dyDescent="0.2">
      <c r="A121" s="145">
        <v>100</v>
      </c>
      <c r="B121" s="146">
        <v>76</v>
      </c>
      <c r="C121" s="147" t="s">
        <v>70</v>
      </c>
      <c r="D121" s="148" t="s">
        <v>279</v>
      </c>
    </row>
    <row r="122" spans="1:4" x14ac:dyDescent="0.2">
      <c r="A122" s="145">
        <v>101</v>
      </c>
      <c r="B122" s="146">
        <v>7</v>
      </c>
      <c r="C122" s="147" t="s">
        <v>71</v>
      </c>
      <c r="D122" s="148" t="s">
        <v>41</v>
      </c>
    </row>
    <row r="123" spans="1:4" x14ac:dyDescent="0.2">
      <c r="A123" s="145">
        <v>102</v>
      </c>
      <c r="B123" s="146">
        <v>8</v>
      </c>
      <c r="C123" s="147" t="s">
        <v>71</v>
      </c>
      <c r="D123" s="148" t="s">
        <v>41</v>
      </c>
    </row>
    <row r="124" spans="1:4" x14ac:dyDescent="0.2">
      <c r="A124" s="145">
        <v>103</v>
      </c>
      <c r="B124" s="146">
        <v>9</v>
      </c>
      <c r="C124" s="147" t="s">
        <v>71</v>
      </c>
      <c r="D124" s="148" t="s">
        <v>41</v>
      </c>
    </row>
    <row r="125" spans="1:4" x14ac:dyDescent="0.2">
      <c r="A125" s="145">
        <v>104</v>
      </c>
      <c r="B125" s="146">
        <v>61</v>
      </c>
      <c r="C125" s="147" t="s">
        <v>72</v>
      </c>
      <c r="D125" s="148" t="s">
        <v>280</v>
      </c>
    </row>
    <row r="126" spans="1:4" x14ac:dyDescent="0.2">
      <c r="A126" s="145">
        <v>105</v>
      </c>
      <c r="B126" s="146">
        <v>65</v>
      </c>
      <c r="C126" s="147" t="s">
        <v>72</v>
      </c>
      <c r="D126" s="148" t="s">
        <v>41</v>
      </c>
    </row>
    <row r="127" spans="1:4" x14ac:dyDescent="0.2">
      <c r="A127" s="145">
        <v>106</v>
      </c>
      <c r="B127" s="146">
        <v>66</v>
      </c>
      <c r="C127" s="147" t="s">
        <v>72</v>
      </c>
      <c r="D127" s="148" t="s">
        <v>280</v>
      </c>
    </row>
    <row r="128" spans="1:4" x14ac:dyDescent="0.2">
      <c r="A128" s="145">
        <v>107</v>
      </c>
      <c r="B128" s="146">
        <v>67</v>
      </c>
      <c r="C128" s="147" t="s">
        <v>72</v>
      </c>
      <c r="D128" s="148" t="s">
        <v>280</v>
      </c>
    </row>
    <row r="129" spans="1:4" x14ac:dyDescent="0.2">
      <c r="A129" s="145">
        <v>108</v>
      </c>
      <c r="B129" s="146">
        <v>68</v>
      </c>
      <c r="C129" s="147" t="s">
        <v>72</v>
      </c>
      <c r="D129" s="148" t="s">
        <v>280</v>
      </c>
    </row>
    <row r="130" spans="1:4" x14ac:dyDescent="0.2">
      <c r="A130" s="145">
        <v>109</v>
      </c>
      <c r="B130" s="146">
        <v>69</v>
      </c>
      <c r="C130" s="147" t="s">
        <v>72</v>
      </c>
      <c r="D130" s="148" t="s">
        <v>41</v>
      </c>
    </row>
    <row r="131" spans="1:4" x14ac:dyDescent="0.2">
      <c r="A131" s="145">
        <v>110</v>
      </c>
      <c r="B131" s="146">
        <v>1348</v>
      </c>
      <c r="C131" s="147" t="s">
        <v>72</v>
      </c>
      <c r="D131" s="148" t="s">
        <v>41</v>
      </c>
    </row>
    <row r="132" spans="1:4" x14ac:dyDescent="0.2">
      <c r="A132" s="145">
        <v>111</v>
      </c>
      <c r="B132" s="146">
        <v>91</v>
      </c>
      <c r="C132" s="147" t="s">
        <v>73</v>
      </c>
      <c r="D132" s="148" t="s">
        <v>41</v>
      </c>
    </row>
    <row r="133" spans="1:4" x14ac:dyDescent="0.2">
      <c r="A133" s="145">
        <v>112</v>
      </c>
      <c r="B133" s="146">
        <v>22</v>
      </c>
      <c r="C133" s="147" t="s">
        <v>74</v>
      </c>
      <c r="D133" s="148" t="s">
        <v>279</v>
      </c>
    </row>
    <row r="134" spans="1:4" x14ac:dyDescent="0.2">
      <c r="A134" s="145">
        <v>113</v>
      </c>
      <c r="B134" s="146">
        <v>23</v>
      </c>
      <c r="C134" s="147" t="s">
        <v>74</v>
      </c>
      <c r="D134" s="148" t="s">
        <v>279</v>
      </c>
    </row>
    <row r="135" spans="1:4" x14ac:dyDescent="0.2">
      <c r="A135" s="145">
        <v>115</v>
      </c>
      <c r="B135" s="146">
        <v>25</v>
      </c>
      <c r="C135" s="147" t="s">
        <v>74</v>
      </c>
      <c r="D135" s="148" t="s">
        <v>41</v>
      </c>
    </row>
    <row r="136" spans="1:4" x14ac:dyDescent="0.2">
      <c r="A136" s="145">
        <v>116</v>
      </c>
      <c r="B136" s="146">
        <v>26</v>
      </c>
      <c r="C136" s="147" t="s">
        <v>74</v>
      </c>
      <c r="D136" s="148" t="s">
        <v>41</v>
      </c>
    </row>
    <row r="137" spans="1:4" x14ac:dyDescent="0.2">
      <c r="A137" s="145">
        <v>117</v>
      </c>
      <c r="B137" s="146">
        <v>1349</v>
      </c>
      <c r="C137" s="147" t="s">
        <v>74</v>
      </c>
      <c r="D137" s="148" t="s">
        <v>41</v>
      </c>
    </row>
    <row r="138" spans="1:4" x14ac:dyDescent="0.2">
      <c r="A138" s="145">
        <v>118</v>
      </c>
      <c r="B138" s="146">
        <v>6</v>
      </c>
      <c r="C138" s="147" t="s">
        <v>75</v>
      </c>
      <c r="D138" s="148" t="s">
        <v>41</v>
      </c>
    </row>
    <row r="139" spans="1:4" x14ac:dyDescent="0.2">
      <c r="A139" s="145">
        <v>119</v>
      </c>
      <c r="B139" s="146">
        <v>1350</v>
      </c>
      <c r="C139" s="147" t="s">
        <v>75</v>
      </c>
      <c r="D139" s="148" t="s">
        <v>41</v>
      </c>
    </row>
    <row r="140" spans="1:4" x14ac:dyDescent="0.2">
      <c r="A140" s="145">
        <v>120</v>
      </c>
      <c r="B140" s="146">
        <v>11</v>
      </c>
      <c r="C140" s="147" t="s">
        <v>48</v>
      </c>
      <c r="D140" s="148" t="s">
        <v>41</v>
      </c>
    </row>
    <row r="141" spans="1:4" x14ac:dyDescent="0.2">
      <c r="A141" s="145">
        <v>121</v>
      </c>
      <c r="B141" s="146">
        <v>26</v>
      </c>
      <c r="C141" s="147" t="s">
        <v>76</v>
      </c>
      <c r="D141" s="148">
        <v>2</v>
      </c>
    </row>
    <row r="142" spans="1:4" x14ac:dyDescent="0.2">
      <c r="A142" s="145">
        <v>121</v>
      </c>
      <c r="B142" s="146">
        <v>224</v>
      </c>
      <c r="C142" s="147" t="s">
        <v>76</v>
      </c>
      <c r="D142" s="148">
        <v>1</v>
      </c>
    </row>
    <row r="143" spans="1:4" x14ac:dyDescent="0.2">
      <c r="A143" s="145">
        <v>122</v>
      </c>
      <c r="B143" s="146">
        <v>201</v>
      </c>
      <c r="C143" s="147" t="s">
        <v>77</v>
      </c>
      <c r="D143" s="148">
        <v>1</v>
      </c>
    </row>
    <row r="144" spans="1:4" x14ac:dyDescent="0.2">
      <c r="A144" s="145">
        <v>122</v>
      </c>
      <c r="B144" s="146">
        <v>245</v>
      </c>
      <c r="C144" s="147" t="s">
        <v>77</v>
      </c>
      <c r="D144" s="148">
        <v>2</v>
      </c>
    </row>
    <row r="145" spans="1:4" x14ac:dyDescent="0.2">
      <c r="A145" s="145">
        <v>123</v>
      </c>
      <c r="B145" s="146">
        <v>1307</v>
      </c>
      <c r="C145" s="147" t="s">
        <v>78</v>
      </c>
      <c r="D145" s="148">
        <v>1</v>
      </c>
    </row>
    <row r="146" spans="1:4" x14ac:dyDescent="0.2">
      <c r="A146" s="145">
        <v>124</v>
      </c>
      <c r="B146" s="146">
        <v>1319</v>
      </c>
      <c r="C146" s="147" t="s">
        <v>78</v>
      </c>
      <c r="D146" s="148">
        <v>1</v>
      </c>
    </row>
    <row r="147" spans="1:4" x14ac:dyDescent="0.2">
      <c r="A147" s="145">
        <v>125</v>
      </c>
      <c r="B147" s="146">
        <v>1315</v>
      </c>
      <c r="C147" s="147" t="s">
        <v>78</v>
      </c>
      <c r="D147" s="148">
        <v>1</v>
      </c>
    </row>
    <row r="148" spans="1:4" x14ac:dyDescent="0.2">
      <c r="A148" s="145">
        <v>126</v>
      </c>
      <c r="B148" s="146">
        <v>1193</v>
      </c>
      <c r="C148" s="147" t="s">
        <v>79</v>
      </c>
      <c r="D148" s="148">
        <v>1</v>
      </c>
    </row>
    <row r="149" spans="1:4" x14ac:dyDescent="0.2">
      <c r="A149" s="145">
        <v>126</v>
      </c>
      <c r="B149" s="146">
        <v>1194</v>
      </c>
      <c r="C149" s="147" t="s">
        <v>79</v>
      </c>
      <c r="D149" s="148">
        <v>2</v>
      </c>
    </row>
    <row r="150" spans="1:4" x14ac:dyDescent="0.2">
      <c r="A150" s="145">
        <v>127</v>
      </c>
      <c r="B150" s="146">
        <v>80</v>
      </c>
      <c r="C150" s="147" t="s">
        <v>80</v>
      </c>
      <c r="D150" s="148" t="s">
        <v>280</v>
      </c>
    </row>
    <row r="151" spans="1:4" x14ac:dyDescent="0.2">
      <c r="A151" s="145">
        <v>127</v>
      </c>
      <c r="B151" s="146">
        <v>148</v>
      </c>
      <c r="C151" s="147" t="s">
        <v>80</v>
      </c>
      <c r="D151" s="148">
        <v>1</v>
      </c>
    </row>
    <row r="152" spans="1:4" x14ac:dyDescent="0.2">
      <c r="A152" s="145">
        <v>127</v>
      </c>
      <c r="B152" s="146">
        <v>221</v>
      </c>
      <c r="C152" s="147" t="s">
        <v>80</v>
      </c>
      <c r="D152" s="148" t="s">
        <v>282</v>
      </c>
    </row>
    <row r="153" spans="1:4" x14ac:dyDescent="0.2">
      <c r="A153" s="145">
        <v>128</v>
      </c>
      <c r="B153" s="146">
        <v>1120</v>
      </c>
      <c r="C153" s="147" t="s">
        <v>81</v>
      </c>
      <c r="D153" s="148">
        <v>1</v>
      </c>
    </row>
    <row r="154" spans="1:4" x14ac:dyDescent="0.2">
      <c r="A154" s="145">
        <v>128</v>
      </c>
      <c r="B154" s="146">
        <v>1121</v>
      </c>
      <c r="C154" s="147" t="s">
        <v>81</v>
      </c>
      <c r="D154" s="148">
        <v>1</v>
      </c>
    </row>
    <row r="155" spans="1:4" x14ac:dyDescent="0.2">
      <c r="A155" s="145">
        <v>128</v>
      </c>
      <c r="B155" s="146">
        <v>1122</v>
      </c>
      <c r="C155" s="147" t="s">
        <v>81</v>
      </c>
      <c r="D155" s="148">
        <v>2</v>
      </c>
    </row>
    <row r="156" spans="1:4" x14ac:dyDescent="0.2">
      <c r="A156" s="145">
        <v>129</v>
      </c>
      <c r="B156" s="146">
        <v>169</v>
      </c>
      <c r="C156" s="147" t="s">
        <v>80</v>
      </c>
      <c r="D156" s="148">
        <v>1</v>
      </c>
    </row>
    <row r="157" spans="1:4" x14ac:dyDescent="0.2">
      <c r="A157" s="145">
        <v>129</v>
      </c>
      <c r="B157" s="146">
        <v>202</v>
      </c>
      <c r="C157" s="147" t="s">
        <v>80</v>
      </c>
      <c r="D157" s="148">
        <v>1</v>
      </c>
    </row>
    <row r="158" spans="1:4" x14ac:dyDescent="0.2">
      <c r="A158" s="145">
        <v>129</v>
      </c>
      <c r="B158" s="146">
        <v>222</v>
      </c>
      <c r="C158" s="147" t="s">
        <v>80</v>
      </c>
      <c r="D158" s="148">
        <v>2</v>
      </c>
    </row>
    <row r="159" spans="1:4" x14ac:dyDescent="0.2">
      <c r="A159" s="145">
        <v>130</v>
      </c>
      <c r="B159" s="146">
        <v>1308</v>
      </c>
      <c r="C159" s="147" t="s">
        <v>82</v>
      </c>
      <c r="D159" s="148">
        <v>1</v>
      </c>
    </row>
    <row r="160" spans="1:4" x14ac:dyDescent="0.2">
      <c r="A160" s="145">
        <v>130</v>
      </c>
      <c r="B160" s="146">
        <v>1309</v>
      </c>
      <c r="C160" s="147" t="s">
        <v>82</v>
      </c>
      <c r="D160" s="148">
        <v>1</v>
      </c>
    </row>
    <row r="161" spans="1:4" x14ac:dyDescent="0.2">
      <c r="A161" s="145">
        <v>130</v>
      </c>
      <c r="B161" s="146">
        <v>1310</v>
      </c>
      <c r="C161" s="147" t="s">
        <v>82</v>
      </c>
      <c r="D161" s="148">
        <v>2</v>
      </c>
    </row>
    <row r="162" spans="1:4" x14ac:dyDescent="0.2">
      <c r="A162" s="145">
        <v>131</v>
      </c>
      <c r="B162" s="146">
        <v>1311</v>
      </c>
      <c r="C162" s="147" t="s">
        <v>82</v>
      </c>
      <c r="D162" s="148">
        <v>1</v>
      </c>
    </row>
    <row r="163" spans="1:4" x14ac:dyDescent="0.2">
      <c r="A163" s="145">
        <v>131</v>
      </c>
      <c r="B163" s="146">
        <v>1312</v>
      </c>
      <c r="C163" s="147" t="s">
        <v>82</v>
      </c>
      <c r="D163" s="148">
        <v>1</v>
      </c>
    </row>
    <row r="164" spans="1:4" x14ac:dyDescent="0.2">
      <c r="A164" s="145">
        <v>131</v>
      </c>
      <c r="B164" s="146">
        <v>1313</v>
      </c>
      <c r="C164" s="147" t="s">
        <v>82</v>
      </c>
      <c r="D164" s="148">
        <v>2</v>
      </c>
    </row>
    <row r="165" spans="1:4" x14ac:dyDescent="0.2">
      <c r="A165" s="145">
        <v>132</v>
      </c>
      <c r="B165" s="146">
        <v>92</v>
      </c>
      <c r="C165" s="147" t="s">
        <v>83</v>
      </c>
      <c r="D165" s="148" t="s">
        <v>279</v>
      </c>
    </row>
    <row r="166" spans="1:4" x14ac:dyDescent="0.2">
      <c r="A166" s="145">
        <v>132</v>
      </c>
      <c r="B166" s="146">
        <v>210</v>
      </c>
      <c r="C166" s="147" t="s">
        <v>83</v>
      </c>
      <c r="D166" s="148">
        <v>2</v>
      </c>
    </row>
    <row r="167" spans="1:4" x14ac:dyDescent="0.2">
      <c r="A167" s="145">
        <v>132</v>
      </c>
      <c r="B167" s="146">
        <v>234</v>
      </c>
      <c r="C167" s="147" t="s">
        <v>83</v>
      </c>
      <c r="D167" s="148" t="s">
        <v>279</v>
      </c>
    </row>
    <row r="168" spans="1:4" x14ac:dyDescent="0.2">
      <c r="A168" s="145">
        <v>132</v>
      </c>
      <c r="B168" s="146">
        <v>236</v>
      </c>
      <c r="C168" s="147" t="s">
        <v>83</v>
      </c>
      <c r="D168" s="148" t="s">
        <v>279</v>
      </c>
    </row>
    <row r="169" spans="1:4" x14ac:dyDescent="0.2">
      <c r="A169" s="145">
        <v>133</v>
      </c>
      <c r="B169" s="146">
        <v>92</v>
      </c>
      <c r="C169" s="147" t="s">
        <v>83</v>
      </c>
      <c r="D169" s="148">
        <v>1</v>
      </c>
    </row>
    <row r="170" spans="1:4" x14ac:dyDescent="0.2">
      <c r="A170" s="145">
        <v>133</v>
      </c>
      <c r="B170" s="146">
        <v>210</v>
      </c>
      <c r="C170" s="147" t="s">
        <v>83</v>
      </c>
      <c r="D170" s="148">
        <v>2</v>
      </c>
    </row>
    <row r="171" spans="1:4" x14ac:dyDescent="0.2">
      <c r="A171" s="145">
        <v>133</v>
      </c>
      <c r="B171" s="146">
        <v>233</v>
      </c>
      <c r="C171" s="147" t="s">
        <v>83</v>
      </c>
      <c r="D171" s="148">
        <v>1</v>
      </c>
    </row>
    <row r="172" spans="1:4" x14ac:dyDescent="0.2">
      <c r="A172" s="145">
        <v>133</v>
      </c>
      <c r="B172" s="146">
        <v>246</v>
      </c>
      <c r="C172" s="147" t="s">
        <v>83</v>
      </c>
      <c r="D172" s="148">
        <v>1</v>
      </c>
    </row>
    <row r="173" spans="1:4" x14ac:dyDescent="0.2">
      <c r="A173" s="145">
        <v>134</v>
      </c>
      <c r="B173" s="146">
        <v>101</v>
      </c>
      <c r="C173" s="147" t="s">
        <v>83</v>
      </c>
      <c r="D173" s="148">
        <v>1</v>
      </c>
    </row>
    <row r="174" spans="1:4" x14ac:dyDescent="0.2">
      <c r="A174" s="145">
        <v>134</v>
      </c>
      <c r="B174" s="146">
        <v>210</v>
      </c>
      <c r="C174" s="147" t="s">
        <v>83</v>
      </c>
      <c r="D174" s="148">
        <v>2</v>
      </c>
    </row>
    <row r="175" spans="1:4" x14ac:dyDescent="0.2">
      <c r="A175" s="145">
        <v>134</v>
      </c>
      <c r="B175" s="146">
        <v>232</v>
      </c>
      <c r="C175" s="147" t="s">
        <v>83</v>
      </c>
      <c r="D175" s="148">
        <v>1</v>
      </c>
    </row>
    <row r="176" spans="1:4" x14ac:dyDescent="0.2">
      <c r="A176" s="145">
        <v>134</v>
      </c>
      <c r="B176" s="146">
        <v>250</v>
      </c>
      <c r="C176" s="147" t="s">
        <v>83</v>
      </c>
      <c r="D176" s="148">
        <v>1</v>
      </c>
    </row>
    <row r="177" spans="1:4" x14ac:dyDescent="0.2">
      <c r="A177" s="145">
        <v>135</v>
      </c>
      <c r="B177" s="146">
        <v>38</v>
      </c>
      <c r="C177" s="147" t="s">
        <v>83</v>
      </c>
      <c r="D177" s="148">
        <v>1</v>
      </c>
    </row>
    <row r="178" spans="1:4" x14ac:dyDescent="0.2">
      <c r="A178" s="145">
        <v>135</v>
      </c>
      <c r="B178" s="146">
        <v>80</v>
      </c>
      <c r="C178" s="147" t="s">
        <v>83</v>
      </c>
      <c r="D178" s="148">
        <v>1</v>
      </c>
    </row>
    <row r="179" spans="1:4" x14ac:dyDescent="0.2">
      <c r="A179" s="145">
        <v>135</v>
      </c>
      <c r="B179" s="146">
        <v>221</v>
      </c>
      <c r="C179" s="147" t="s">
        <v>83</v>
      </c>
      <c r="D179" s="148" t="s">
        <v>282</v>
      </c>
    </row>
    <row r="180" spans="1:4" x14ac:dyDescent="0.2">
      <c r="A180" s="145">
        <v>135</v>
      </c>
      <c r="B180" s="146">
        <v>247</v>
      </c>
      <c r="C180" s="147" t="s">
        <v>83</v>
      </c>
      <c r="D180" s="148">
        <v>1</v>
      </c>
    </row>
    <row r="181" spans="1:4" x14ac:dyDescent="0.2">
      <c r="A181" s="145">
        <v>136</v>
      </c>
      <c r="B181" s="146">
        <v>124</v>
      </c>
      <c r="C181" s="147" t="s">
        <v>83</v>
      </c>
      <c r="D181" s="148">
        <v>1</v>
      </c>
    </row>
    <row r="182" spans="1:4" x14ac:dyDescent="0.2">
      <c r="A182" s="145">
        <v>136</v>
      </c>
      <c r="B182" s="146">
        <v>202</v>
      </c>
      <c r="C182" s="147" t="s">
        <v>83</v>
      </c>
      <c r="D182" s="148">
        <v>1</v>
      </c>
    </row>
    <row r="183" spans="1:4" x14ac:dyDescent="0.2">
      <c r="A183" s="145">
        <v>136</v>
      </c>
      <c r="B183" s="146">
        <v>222</v>
      </c>
      <c r="C183" s="147" t="s">
        <v>83</v>
      </c>
      <c r="D183" s="148">
        <v>2</v>
      </c>
    </row>
    <row r="184" spans="1:4" x14ac:dyDescent="0.2">
      <c r="A184" s="145">
        <v>136</v>
      </c>
      <c r="B184" s="146">
        <v>246</v>
      </c>
      <c r="C184" s="147" t="s">
        <v>83</v>
      </c>
      <c r="D184" s="148">
        <v>1</v>
      </c>
    </row>
    <row r="185" spans="1:4" x14ac:dyDescent="0.2">
      <c r="A185" s="145">
        <v>137</v>
      </c>
      <c r="B185" s="146">
        <v>203</v>
      </c>
      <c r="C185" s="147" t="s">
        <v>83</v>
      </c>
      <c r="D185" s="148" t="s">
        <v>84</v>
      </c>
    </row>
    <row r="186" spans="1:4" x14ac:dyDescent="0.2">
      <c r="A186" s="145">
        <v>137</v>
      </c>
      <c r="B186" s="146">
        <v>222</v>
      </c>
      <c r="C186" s="147" t="s">
        <v>83</v>
      </c>
      <c r="D186" s="148" t="s">
        <v>84</v>
      </c>
    </row>
    <row r="187" spans="1:4" x14ac:dyDescent="0.2">
      <c r="A187" s="145">
        <v>137</v>
      </c>
      <c r="B187" s="146">
        <v>223</v>
      </c>
      <c r="C187" s="147" t="s">
        <v>83</v>
      </c>
      <c r="D187" s="148" t="s">
        <v>84</v>
      </c>
    </row>
    <row r="188" spans="1:4" x14ac:dyDescent="0.2">
      <c r="A188" s="145">
        <v>137</v>
      </c>
      <c r="B188" s="146">
        <v>229</v>
      </c>
      <c r="C188" s="147" t="s">
        <v>83</v>
      </c>
      <c r="D188" s="148" t="s">
        <v>84</v>
      </c>
    </row>
    <row r="189" spans="1:4" x14ac:dyDescent="0.2">
      <c r="A189" s="145">
        <v>138</v>
      </c>
      <c r="B189" s="146">
        <v>5</v>
      </c>
      <c r="C189" s="147" t="s">
        <v>83</v>
      </c>
      <c r="D189" s="148" t="s">
        <v>279</v>
      </c>
    </row>
    <row r="190" spans="1:4" x14ac:dyDescent="0.2">
      <c r="A190" s="145">
        <v>138</v>
      </c>
      <c r="B190" s="146">
        <v>88</v>
      </c>
      <c r="C190" s="147" t="s">
        <v>83</v>
      </c>
      <c r="D190" s="148" t="s">
        <v>279</v>
      </c>
    </row>
    <row r="191" spans="1:4" x14ac:dyDescent="0.2">
      <c r="A191" s="145">
        <v>138</v>
      </c>
      <c r="B191" s="146">
        <v>208</v>
      </c>
      <c r="C191" s="147" t="s">
        <v>83</v>
      </c>
      <c r="D191" s="148">
        <v>2</v>
      </c>
    </row>
    <row r="192" spans="1:4" x14ac:dyDescent="0.2">
      <c r="A192" s="145">
        <v>138</v>
      </c>
      <c r="B192" s="146">
        <v>235</v>
      </c>
      <c r="C192" s="147" t="s">
        <v>83</v>
      </c>
      <c r="D192" s="148" t="s">
        <v>279</v>
      </c>
    </row>
    <row r="193" spans="1:4" x14ac:dyDescent="0.2">
      <c r="A193" s="145">
        <v>140</v>
      </c>
      <c r="B193" s="146">
        <v>1395</v>
      </c>
      <c r="C193" s="147" t="s">
        <v>67</v>
      </c>
      <c r="D193" s="148">
        <v>2</v>
      </c>
    </row>
    <row r="194" spans="1:4" x14ac:dyDescent="0.2">
      <c r="A194" s="145">
        <v>140</v>
      </c>
      <c r="B194" s="146">
        <v>1396</v>
      </c>
      <c r="C194" s="147" t="s">
        <v>67</v>
      </c>
      <c r="D194" s="148">
        <v>1</v>
      </c>
    </row>
    <row r="195" spans="1:4" x14ac:dyDescent="0.2">
      <c r="A195" s="145">
        <v>141</v>
      </c>
      <c r="B195" s="146">
        <v>189</v>
      </c>
      <c r="C195" s="147" t="s">
        <v>85</v>
      </c>
      <c r="D195" s="148">
        <v>1</v>
      </c>
    </row>
    <row r="196" spans="1:4" x14ac:dyDescent="0.2">
      <c r="A196" s="145">
        <v>141</v>
      </c>
      <c r="B196" s="146">
        <v>210</v>
      </c>
      <c r="C196" s="147" t="s">
        <v>85</v>
      </c>
      <c r="D196" s="148">
        <v>2</v>
      </c>
    </row>
    <row r="197" spans="1:4" x14ac:dyDescent="0.2">
      <c r="A197" s="145">
        <v>141</v>
      </c>
      <c r="B197" s="146">
        <v>233</v>
      </c>
      <c r="C197" s="147" t="s">
        <v>85</v>
      </c>
      <c r="D197" s="148">
        <v>1</v>
      </c>
    </row>
    <row r="198" spans="1:4" x14ac:dyDescent="0.2">
      <c r="A198" s="145">
        <v>141</v>
      </c>
      <c r="B198" s="146">
        <v>249</v>
      </c>
      <c r="C198" s="147" t="s">
        <v>85</v>
      </c>
      <c r="D198" s="148">
        <v>1</v>
      </c>
    </row>
    <row r="199" spans="1:4" x14ac:dyDescent="0.2">
      <c r="A199" s="145">
        <v>141</v>
      </c>
      <c r="B199" s="146">
        <v>252</v>
      </c>
      <c r="C199" s="147" t="s">
        <v>85</v>
      </c>
      <c r="D199" s="148">
        <v>1</v>
      </c>
    </row>
    <row r="200" spans="1:4" x14ac:dyDescent="0.2">
      <c r="A200" s="145">
        <v>142</v>
      </c>
      <c r="B200" s="146">
        <v>132</v>
      </c>
      <c r="C200" s="147" t="s">
        <v>85</v>
      </c>
      <c r="D200" s="148">
        <v>1</v>
      </c>
    </row>
    <row r="201" spans="1:4" x14ac:dyDescent="0.2">
      <c r="A201" s="145">
        <v>142</v>
      </c>
      <c r="B201" s="146">
        <v>206</v>
      </c>
      <c r="C201" s="147" t="s">
        <v>85</v>
      </c>
      <c r="D201" s="148">
        <v>2</v>
      </c>
    </row>
    <row r="202" spans="1:4" x14ac:dyDescent="0.2">
      <c r="A202" s="145">
        <v>142</v>
      </c>
      <c r="B202" s="146">
        <v>230</v>
      </c>
      <c r="C202" s="147" t="s">
        <v>85</v>
      </c>
      <c r="D202" s="148">
        <v>1</v>
      </c>
    </row>
    <row r="203" spans="1:4" x14ac:dyDescent="0.2">
      <c r="A203" s="145">
        <v>142</v>
      </c>
      <c r="B203" s="146">
        <v>249</v>
      </c>
      <c r="C203" s="147" t="s">
        <v>85</v>
      </c>
      <c r="D203" s="148">
        <v>1</v>
      </c>
    </row>
    <row r="204" spans="1:4" x14ac:dyDescent="0.2">
      <c r="A204" s="145">
        <v>142</v>
      </c>
      <c r="B204" s="146">
        <v>252</v>
      </c>
      <c r="C204" s="147" t="s">
        <v>85</v>
      </c>
      <c r="D204" s="148">
        <v>1</v>
      </c>
    </row>
    <row r="205" spans="1:4" x14ac:dyDescent="0.2">
      <c r="A205" s="145">
        <v>143</v>
      </c>
      <c r="B205" s="146">
        <v>47</v>
      </c>
      <c r="C205" s="147" t="s">
        <v>70</v>
      </c>
      <c r="D205" s="148" t="s">
        <v>41</v>
      </c>
    </row>
    <row r="206" spans="1:4" x14ac:dyDescent="0.2">
      <c r="A206" s="145">
        <v>144</v>
      </c>
      <c r="B206" s="146">
        <v>93</v>
      </c>
      <c r="C206" s="147" t="s">
        <v>86</v>
      </c>
      <c r="D206" s="148">
        <v>1</v>
      </c>
    </row>
    <row r="207" spans="1:4" x14ac:dyDescent="0.2">
      <c r="A207" s="145">
        <v>144</v>
      </c>
      <c r="B207" s="146">
        <v>208</v>
      </c>
      <c r="C207" s="147" t="s">
        <v>86</v>
      </c>
      <c r="D207" s="148">
        <v>2</v>
      </c>
    </row>
    <row r="208" spans="1:4" x14ac:dyDescent="0.2">
      <c r="A208" s="145">
        <v>144</v>
      </c>
      <c r="B208" s="146">
        <v>239</v>
      </c>
      <c r="C208" s="147" t="s">
        <v>86</v>
      </c>
      <c r="D208" s="148">
        <v>1</v>
      </c>
    </row>
    <row r="209" spans="1:4" x14ac:dyDescent="0.2">
      <c r="A209" s="145">
        <v>144</v>
      </c>
      <c r="B209" s="146">
        <v>243</v>
      </c>
      <c r="C209" s="147" t="s">
        <v>86</v>
      </c>
      <c r="D209" s="148">
        <v>1</v>
      </c>
    </row>
    <row r="210" spans="1:4" x14ac:dyDescent="0.2">
      <c r="A210" s="145">
        <v>144</v>
      </c>
      <c r="B210" s="146">
        <v>248</v>
      </c>
      <c r="C210" s="147" t="s">
        <v>86</v>
      </c>
      <c r="D210" s="148">
        <v>1</v>
      </c>
    </row>
    <row r="211" spans="1:4" x14ac:dyDescent="0.2">
      <c r="A211" s="145">
        <v>144</v>
      </c>
      <c r="B211" s="146">
        <v>251</v>
      </c>
      <c r="C211" s="147" t="s">
        <v>86</v>
      </c>
      <c r="D211" s="148">
        <v>1</v>
      </c>
    </row>
    <row r="212" spans="1:4" x14ac:dyDescent="0.2">
      <c r="A212" s="145">
        <v>145</v>
      </c>
      <c r="B212" s="146">
        <v>210</v>
      </c>
      <c r="C212" s="147" t="s">
        <v>86</v>
      </c>
      <c r="D212" s="148">
        <v>2</v>
      </c>
    </row>
    <row r="213" spans="1:4" x14ac:dyDescent="0.2">
      <c r="A213" s="145">
        <v>145</v>
      </c>
      <c r="B213" s="146">
        <v>249</v>
      </c>
      <c r="C213" s="147" t="s">
        <v>86</v>
      </c>
      <c r="D213" s="148">
        <v>1</v>
      </c>
    </row>
    <row r="214" spans="1:4" x14ac:dyDescent="0.2">
      <c r="A214" s="145">
        <v>145</v>
      </c>
      <c r="B214" s="146">
        <v>92</v>
      </c>
      <c r="C214" s="147" t="s">
        <v>86</v>
      </c>
      <c r="D214" s="148" t="s">
        <v>279</v>
      </c>
    </row>
    <row r="215" spans="1:4" x14ac:dyDescent="0.2">
      <c r="A215" s="145">
        <v>145</v>
      </c>
      <c r="B215" s="146">
        <v>240</v>
      </c>
      <c r="C215" s="147" t="s">
        <v>86</v>
      </c>
      <c r="D215" s="148" t="s">
        <v>279</v>
      </c>
    </row>
    <row r="216" spans="1:4" x14ac:dyDescent="0.2">
      <c r="A216" s="145">
        <v>145</v>
      </c>
      <c r="B216" s="146">
        <v>244</v>
      </c>
      <c r="C216" s="147" t="s">
        <v>86</v>
      </c>
      <c r="D216" s="148" t="s">
        <v>279</v>
      </c>
    </row>
    <row r="217" spans="1:4" x14ac:dyDescent="0.2">
      <c r="A217" s="145">
        <v>145</v>
      </c>
      <c r="B217" s="146">
        <v>252</v>
      </c>
      <c r="C217" s="147" t="s">
        <v>86</v>
      </c>
      <c r="D217" s="148">
        <v>1</v>
      </c>
    </row>
    <row r="218" spans="1:4" x14ac:dyDescent="0.2">
      <c r="A218" s="145">
        <v>146</v>
      </c>
      <c r="B218" s="146">
        <v>73</v>
      </c>
      <c r="C218" s="147" t="s">
        <v>86</v>
      </c>
      <c r="D218" s="148">
        <v>1</v>
      </c>
    </row>
    <row r="219" spans="1:4" x14ac:dyDescent="0.2">
      <c r="A219" s="145">
        <v>146</v>
      </c>
      <c r="B219" s="146">
        <v>93</v>
      </c>
      <c r="C219" s="147" t="s">
        <v>86</v>
      </c>
      <c r="D219" s="148">
        <v>1</v>
      </c>
    </row>
    <row r="220" spans="1:4" x14ac:dyDescent="0.2">
      <c r="A220" s="145">
        <v>146</v>
      </c>
      <c r="B220" s="146">
        <v>208</v>
      </c>
      <c r="C220" s="147" t="s">
        <v>86</v>
      </c>
      <c r="D220" s="148">
        <v>2</v>
      </c>
    </row>
    <row r="221" spans="1:4" x14ac:dyDescent="0.2">
      <c r="A221" s="145">
        <v>146</v>
      </c>
      <c r="B221" s="146">
        <v>239</v>
      </c>
      <c r="C221" s="147" t="s">
        <v>86</v>
      </c>
      <c r="D221" s="148">
        <v>1</v>
      </c>
    </row>
    <row r="222" spans="1:4" x14ac:dyDescent="0.2">
      <c r="A222" s="145">
        <v>146</v>
      </c>
      <c r="B222" s="146">
        <v>248</v>
      </c>
      <c r="C222" s="147" t="s">
        <v>86</v>
      </c>
      <c r="D222" s="148">
        <v>1</v>
      </c>
    </row>
    <row r="223" spans="1:4" x14ac:dyDescent="0.2">
      <c r="A223" s="145">
        <v>146</v>
      </c>
      <c r="B223" s="146">
        <v>251</v>
      </c>
      <c r="C223" s="147" t="s">
        <v>86</v>
      </c>
      <c r="D223" s="148">
        <v>1</v>
      </c>
    </row>
    <row r="224" spans="1:4" x14ac:dyDescent="0.2">
      <c r="A224" s="145">
        <v>147</v>
      </c>
      <c r="B224" s="146">
        <v>99</v>
      </c>
      <c r="C224" s="147" t="s">
        <v>86</v>
      </c>
      <c r="D224" s="148">
        <v>1</v>
      </c>
    </row>
    <row r="225" spans="1:4" x14ac:dyDescent="0.2">
      <c r="A225" s="145">
        <v>147</v>
      </c>
      <c r="B225" s="146">
        <v>206</v>
      </c>
      <c r="C225" s="147" t="s">
        <v>86</v>
      </c>
      <c r="D225" s="148">
        <v>2</v>
      </c>
    </row>
    <row r="226" spans="1:4" x14ac:dyDescent="0.2">
      <c r="A226" s="145">
        <v>147</v>
      </c>
      <c r="B226" s="146">
        <v>238</v>
      </c>
      <c r="C226" s="147" t="s">
        <v>86</v>
      </c>
      <c r="D226" s="148">
        <v>1</v>
      </c>
    </row>
    <row r="227" spans="1:4" x14ac:dyDescent="0.2">
      <c r="A227" s="145">
        <v>147</v>
      </c>
      <c r="B227" s="146">
        <v>242</v>
      </c>
      <c r="C227" s="147" t="s">
        <v>86</v>
      </c>
      <c r="D227" s="148">
        <v>1</v>
      </c>
    </row>
    <row r="228" spans="1:4" x14ac:dyDescent="0.2">
      <c r="A228" s="145">
        <v>147</v>
      </c>
      <c r="B228" s="146">
        <v>249</v>
      </c>
      <c r="C228" s="147" t="s">
        <v>86</v>
      </c>
      <c r="D228" s="148">
        <v>1</v>
      </c>
    </row>
    <row r="229" spans="1:4" x14ac:dyDescent="0.2">
      <c r="A229" s="145">
        <v>147</v>
      </c>
      <c r="B229" s="146">
        <v>252</v>
      </c>
      <c r="C229" s="147" t="s">
        <v>86</v>
      </c>
      <c r="D229" s="148">
        <v>1</v>
      </c>
    </row>
    <row r="230" spans="1:4" x14ac:dyDescent="0.2">
      <c r="A230" s="145">
        <v>148</v>
      </c>
      <c r="B230" s="146">
        <v>1152</v>
      </c>
      <c r="C230" s="147" t="s">
        <v>87</v>
      </c>
      <c r="D230" s="148" t="s">
        <v>282</v>
      </c>
    </row>
    <row r="231" spans="1:4" x14ac:dyDescent="0.2">
      <c r="A231" s="145">
        <v>149</v>
      </c>
      <c r="B231" s="146">
        <v>1394</v>
      </c>
      <c r="C231" s="147" t="s">
        <v>88</v>
      </c>
      <c r="D231" s="148">
        <v>2</v>
      </c>
    </row>
    <row r="232" spans="1:4" x14ac:dyDescent="0.2">
      <c r="A232" s="145">
        <v>150</v>
      </c>
      <c r="B232" s="146">
        <v>42</v>
      </c>
      <c r="C232" s="147" t="s">
        <v>79</v>
      </c>
      <c r="D232" s="148">
        <v>1</v>
      </c>
    </row>
    <row r="233" spans="1:4" x14ac:dyDescent="0.2">
      <c r="A233" s="145">
        <v>150</v>
      </c>
      <c r="B233" s="146">
        <v>207</v>
      </c>
      <c r="C233" s="147" t="s">
        <v>79</v>
      </c>
      <c r="D233" s="148">
        <v>2</v>
      </c>
    </row>
    <row r="234" spans="1:4" x14ac:dyDescent="0.2">
      <c r="A234" s="145">
        <v>151</v>
      </c>
      <c r="B234" s="146">
        <v>43</v>
      </c>
      <c r="C234" s="147" t="s">
        <v>79</v>
      </c>
      <c r="D234" s="148">
        <v>1</v>
      </c>
    </row>
    <row r="235" spans="1:4" x14ac:dyDescent="0.2">
      <c r="A235" s="145">
        <v>151</v>
      </c>
      <c r="B235" s="146">
        <v>210</v>
      </c>
      <c r="C235" s="147" t="s">
        <v>79</v>
      </c>
      <c r="D235" s="148" t="s">
        <v>282</v>
      </c>
    </row>
    <row r="236" spans="1:4" x14ac:dyDescent="0.2">
      <c r="A236" s="145">
        <v>152</v>
      </c>
      <c r="B236" s="146">
        <v>45</v>
      </c>
      <c r="C236" s="147" t="s">
        <v>79</v>
      </c>
      <c r="D236" s="148">
        <v>1</v>
      </c>
    </row>
    <row r="237" spans="1:4" x14ac:dyDescent="0.2">
      <c r="A237" s="145">
        <v>152</v>
      </c>
      <c r="B237" s="146">
        <v>211</v>
      </c>
      <c r="C237" s="147" t="s">
        <v>79</v>
      </c>
      <c r="D237" s="148">
        <v>2</v>
      </c>
    </row>
    <row r="238" spans="1:4" x14ac:dyDescent="0.2">
      <c r="A238" s="145">
        <v>153</v>
      </c>
      <c r="B238" s="146">
        <v>46</v>
      </c>
      <c r="C238" s="147" t="s">
        <v>79</v>
      </c>
      <c r="D238" s="148">
        <v>1</v>
      </c>
    </row>
    <row r="239" spans="1:4" x14ac:dyDescent="0.2">
      <c r="A239" s="145">
        <v>153</v>
      </c>
      <c r="B239" s="146">
        <v>212</v>
      </c>
      <c r="C239" s="147" t="s">
        <v>79</v>
      </c>
      <c r="D239" s="148">
        <v>2</v>
      </c>
    </row>
    <row r="240" spans="1:4" x14ac:dyDescent="0.2">
      <c r="A240" s="145">
        <v>154</v>
      </c>
      <c r="B240" s="146">
        <v>39</v>
      </c>
      <c r="C240" s="147" t="s">
        <v>79</v>
      </c>
      <c r="D240" s="148">
        <v>1</v>
      </c>
    </row>
    <row r="241" spans="1:4" x14ac:dyDescent="0.2">
      <c r="A241" s="145">
        <v>154</v>
      </c>
      <c r="B241" s="146">
        <v>221</v>
      </c>
      <c r="C241" s="147" t="s">
        <v>79</v>
      </c>
      <c r="D241" s="148">
        <v>2</v>
      </c>
    </row>
    <row r="242" spans="1:4" x14ac:dyDescent="0.2">
      <c r="A242" s="145">
        <v>155</v>
      </c>
      <c r="B242" s="146">
        <v>51</v>
      </c>
      <c r="C242" s="147" t="s">
        <v>67</v>
      </c>
      <c r="D242" s="148" t="s">
        <v>279</v>
      </c>
    </row>
    <row r="243" spans="1:4" x14ac:dyDescent="0.2">
      <c r="A243" s="145">
        <v>155</v>
      </c>
      <c r="B243" s="146">
        <v>200</v>
      </c>
      <c r="C243" s="147" t="s">
        <v>67</v>
      </c>
      <c r="D243" s="148" t="s">
        <v>279</v>
      </c>
    </row>
    <row r="244" spans="1:4" x14ac:dyDescent="0.2">
      <c r="A244" s="145">
        <v>156</v>
      </c>
      <c r="B244" s="146">
        <v>1000</v>
      </c>
      <c r="C244" s="147" t="s">
        <v>79</v>
      </c>
      <c r="D244" s="148">
        <v>2</v>
      </c>
    </row>
    <row r="245" spans="1:4" x14ac:dyDescent="0.2">
      <c r="A245" s="145">
        <v>156</v>
      </c>
      <c r="B245" s="146">
        <v>1001</v>
      </c>
      <c r="C245" s="147" t="s">
        <v>79</v>
      </c>
      <c r="D245" s="148">
        <v>1</v>
      </c>
    </row>
    <row r="246" spans="1:4" x14ac:dyDescent="0.2">
      <c r="A246" s="145">
        <v>157</v>
      </c>
      <c r="B246" s="146">
        <v>1002</v>
      </c>
      <c r="C246" s="147" t="s">
        <v>79</v>
      </c>
      <c r="D246" s="148">
        <v>2</v>
      </c>
    </row>
    <row r="247" spans="1:4" x14ac:dyDescent="0.2">
      <c r="A247" s="145">
        <v>157</v>
      </c>
      <c r="B247" s="146">
        <v>1003</v>
      </c>
      <c r="C247" s="147" t="s">
        <v>79</v>
      </c>
      <c r="D247" s="148">
        <v>1</v>
      </c>
    </row>
    <row r="248" spans="1:4" x14ac:dyDescent="0.2">
      <c r="A248" s="145">
        <v>158</v>
      </c>
      <c r="B248" s="146">
        <v>1008</v>
      </c>
      <c r="C248" s="147" t="s">
        <v>79</v>
      </c>
      <c r="D248" s="148">
        <v>2</v>
      </c>
    </row>
    <row r="249" spans="1:4" x14ac:dyDescent="0.2">
      <c r="A249" s="145">
        <v>158</v>
      </c>
      <c r="B249" s="146">
        <v>1009</v>
      </c>
      <c r="C249" s="147" t="s">
        <v>79</v>
      </c>
      <c r="D249" s="148">
        <v>1</v>
      </c>
    </row>
    <row r="250" spans="1:4" x14ac:dyDescent="0.2">
      <c r="A250" s="145">
        <v>159</v>
      </c>
      <c r="B250" s="146">
        <v>28</v>
      </c>
      <c r="C250" s="147" t="s">
        <v>55</v>
      </c>
      <c r="D250" s="148" t="s">
        <v>281</v>
      </c>
    </row>
    <row r="251" spans="1:4" x14ac:dyDescent="0.2">
      <c r="A251" s="145">
        <v>160</v>
      </c>
      <c r="B251" s="146">
        <v>1014</v>
      </c>
      <c r="C251" s="147" t="s">
        <v>79</v>
      </c>
      <c r="D251" s="148">
        <v>2</v>
      </c>
    </row>
    <row r="252" spans="1:4" x14ac:dyDescent="0.2">
      <c r="A252" s="145">
        <v>160</v>
      </c>
      <c r="B252" s="146">
        <v>1015</v>
      </c>
      <c r="C252" s="147" t="s">
        <v>79</v>
      </c>
      <c r="D252" s="148">
        <v>1</v>
      </c>
    </row>
    <row r="253" spans="1:4" x14ac:dyDescent="0.2">
      <c r="A253" s="145">
        <v>161</v>
      </c>
      <c r="B253" s="146">
        <v>1018</v>
      </c>
      <c r="C253" s="147" t="s">
        <v>79</v>
      </c>
      <c r="D253" s="148">
        <v>2</v>
      </c>
    </row>
    <row r="254" spans="1:4" x14ac:dyDescent="0.2">
      <c r="A254" s="145">
        <v>161</v>
      </c>
      <c r="B254" s="146">
        <v>1019</v>
      </c>
      <c r="C254" s="147" t="s">
        <v>79</v>
      </c>
      <c r="D254" s="148">
        <v>1</v>
      </c>
    </row>
    <row r="255" spans="1:4" x14ac:dyDescent="0.2">
      <c r="A255" s="145">
        <v>162</v>
      </c>
      <c r="B255" s="146">
        <v>1020</v>
      </c>
      <c r="C255" s="147" t="s">
        <v>79</v>
      </c>
      <c r="D255" s="148">
        <v>2</v>
      </c>
    </row>
    <row r="256" spans="1:4" x14ac:dyDescent="0.2">
      <c r="A256" s="145">
        <v>162</v>
      </c>
      <c r="B256" s="146">
        <v>1021</v>
      </c>
      <c r="C256" s="147" t="s">
        <v>79</v>
      </c>
      <c r="D256" s="148">
        <v>1</v>
      </c>
    </row>
    <row r="257" spans="1:4" x14ac:dyDescent="0.2">
      <c r="A257" s="145">
        <v>163</v>
      </c>
      <c r="B257" s="146">
        <v>1034</v>
      </c>
      <c r="C257" s="147" t="s">
        <v>79</v>
      </c>
      <c r="D257" s="148">
        <v>2</v>
      </c>
    </row>
    <row r="258" spans="1:4" x14ac:dyDescent="0.2">
      <c r="A258" s="145">
        <v>163</v>
      </c>
      <c r="B258" s="146">
        <v>1035</v>
      </c>
      <c r="C258" s="147" t="s">
        <v>79</v>
      </c>
      <c r="D258" s="148">
        <v>1</v>
      </c>
    </row>
    <row r="259" spans="1:4" x14ac:dyDescent="0.2">
      <c r="A259" s="145">
        <v>164</v>
      </c>
      <c r="B259" s="146">
        <v>1037</v>
      </c>
      <c r="C259" s="147" t="s">
        <v>79</v>
      </c>
      <c r="D259" s="148">
        <v>2</v>
      </c>
    </row>
    <row r="260" spans="1:4" x14ac:dyDescent="0.2">
      <c r="A260" s="145">
        <v>164</v>
      </c>
      <c r="B260" s="146">
        <v>1038</v>
      </c>
      <c r="C260" s="147" t="s">
        <v>79</v>
      </c>
      <c r="D260" s="148">
        <v>1</v>
      </c>
    </row>
    <row r="261" spans="1:4" x14ac:dyDescent="0.2">
      <c r="A261" s="145">
        <v>165</v>
      </c>
      <c r="B261" s="146">
        <v>1039</v>
      </c>
      <c r="C261" s="147" t="s">
        <v>79</v>
      </c>
      <c r="D261" s="148">
        <v>2</v>
      </c>
    </row>
    <row r="262" spans="1:4" x14ac:dyDescent="0.2">
      <c r="A262" s="145">
        <v>165</v>
      </c>
      <c r="B262" s="146">
        <v>1040</v>
      </c>
      <c r="C262" s="147" t="s">
        <v>79</v>
      </c>
      <c r="D262" s="148">
        <v>1</v>
      </c>
    </row>
    <row r="263" spans="1:4" x14ac:dyDescent="0.2">
      <c r="A263" s="145">
        <v>166</v>
      </c>
      <c r="B263" s="146">
        <v>1048</v>
      </c>
      <c r="C263" s="147" t="s">
        <v>79</v>
      </c>
      <c r="D263" s="148">
        <v>2</v>
      </c>
    </row>
    <row r="264" spans="1:4" x14ac:dyDescent="0.2">
      <c r="A264" s="145">
        <v>166</v>
      </c>
      <c r="B264" s="146">
        <v>1049</v>
      </c>
      <c r="C264" s="147" t="s">
        <v>79</v>
      </c>
      <c r="D264" s="148">
        <v>1</v>
      </c>
    </row>
    <row r="265" spans="1:4" x14ac:dyDescent="0.2">
      <c r="A265" s="145">
        <v>167</v>
      </c>
      <c r="B265" s="146">
        <v>1055</v>
      </c>
      <c r="C265" s="147" t="s">
        <v>79</v>
      </c>
      <c r="D265" s="148">
        <v>1</v>
      </c>
    </row>
    <row r="266" spans="1:4" x14ac:dyDescent="0.2">
      <c r="A266" s="145">
        <v>167</v>
      </c>
      <c r="B266" s="146">
        <v>1056</v>
      </c>
      <c r="C266" s="147" t="s">
        <v>79</v>
      </c>
      <c r="D266" s="148">
        <v>2</v>
      </c>
    </row>
    <row r="267" spans="1:4" x14ac:dyDescent="0.2">
      <c r="A267" s="145">
        <v>168</v>
      </c>
      <c r="B267" s="146">
        <v>1057</v>
      </c>
      <c r="C267" s="147" t="s">
        <v>79</v>
      </c>
      <c r="D267" s="148">
        <v>1</v>
      </c>
    </row>
    <row r="268" spans="1:4" x14ac:dyDescent="0.2">
      <c r="A268" s="145">
        <v>168</v>
      </c>
      <c r="B268" s="146">
        <v>1058</v>
      </c>
      <c r="C268" s="147" t="s">
        <v>79</v>
      </c>
      <c r="D268" s="148">
        <v>2</v>
      </c>
    </row>
    <row r="269" spans="1:4" x14ac:dyDescent="0.2">
      <c r="A269" s="145">
        <v>169</v>
      </c>
      <c r="B269" s="146">
        <v>1059</v>
      </c>
      <c r="C269" s="147" t="s">
        <v>79</v>
      </c>
      <c r="D269" s="148">
        <v>1</v>
      </c>
    </row>
    <row r="270" spans="1:4" x14ac:dyDescent="0.2">
      <c r="A270" s="145">
        <v>169</v>
      </c>
      <c r="B270" s="146">
        <v>1060</v>
      </c>
      <c r="C270" s="147" t="s">
        <v>79</v>
      </c>
      <c r="D270" s="148">
        <v>2</v>
      </c>
    </row>
    <row r="271" spans="1:4" x14ac:dyDescent="0.2">
      <c r="A271" s="145">
        <v>170</v>
      </c>
      <c r="B271" s="146">
        <v>1061</v>
      </c>
      <c r="C271" s="147" t="s">
        <v>79</v>
      </c>
      <c r="D271" s="148">
        <v>1</v>
      </c>
    </row>
    <row r="272" spans="1:4" x14ac:dyDescent="0.2">
      <c r="A272" s="145">
        <v>170</v>
      </c>
      <c r="B272" s="146">
        <v>1062</v>
      </c>
      <c r="C272" s="147" t="s">
        <v>79</v>
      </c>
      <c r="D272" s="148">
        <v>2</v>
      </c>
    </row>
    <row r="273" spans="1:4" x14ac:dyDescent="0.2">
      <c r="A273" s="145">
        <v>171</v>
      </c>
      <c r="B273" s="146">
        <v>1063</v>
      </c>
      <c r="C273" s="147" t="s">
        <v>79</v>
      </c>
      <c r="D273" s="148">
        <v>1</v>
      </c>
    </row>
    <row r="274" spans="1:4" x14ac:dyDescent="0.2">
      <c r="A274" s="145">
        <v>171</v>
      </c>
      <c r="B274" s="146">
        <v>1064</v>
      </c>
      <c r="C274" s="147" t="s">
        <v>79</v>
      </c>
      <c r="D274" s="148">
        <v>2</v>
      </c>
    </row>
    <row r="275" spans="1:4" x14ac:dyDescent="0.2">
      <c r="A275" s="145">
        <v>172</v>
      </c>
      <c r="B275" s="146">
        <v>1065</v>
      </c>
      <c r="C275" s="147" t="s">
        <v>79</v>
      </c>
      <c r="D275" s="148">
        <v>1</v>
      </c>
    </row>
    <row r="276" spans="1:4" x14ac:dyDescent="0.2">
      <c r="A276" s="145">
        <v>172</v>
      </c>
      <c r="B276" s="146">
        <v>1066</v>
      </c>
      <c r="C276" s="147" t="s">
        <v>79</v>
      </c>
      <c r="D276" s="148">
        <v>2</v>
      </c>
    </row>
    <row r="277" spans="1:4" x14ac:dyDescent="0.2">
      <c r="A277" s="145">
        <v>173</v>
      </c>
      <c r="B277" s="146">
        <v>1067</v>
      </c>
      <c r="C277" s="147" t="s">
        <v>79</v>
      </c>
      <c r="D277" s="148">
        <v>1</v>
      </c>
    </row>
    <row r="278" spans="1:4" x14ac:dyDescent="0.2">
      <c r="A278" s="145">
        <v>173</v>
      </c>
      <c r="B278" s="146">
        <v>1068</v>
      </c>
      <c r="C278" s="147" t="s">
        <v>79</v>
      </c>
      <c r="D278" s="148">
        <v>2</v>
      </c>
    </row>
    <row r="279" spans="1:4" x14ac:dyDescent="0.2">
      <c r="A279" s="145">
        <v>174</v>
      </c>
      <c r="B279" s="146">
        <v>1071</v>
      </c>
      <c r="C279" s="147" t="s">
        <v>79</v>
      </c>
      <c r="D279" s="148">
        <v>1</v>
      </c>
    </row>
    <row r="280" spans="1:4" x14ac:dyDescent="0.2">
      <c r="A280" s="145">
        <v>174</v>
      </c>
      <c r="B280" s="146">
        <v>1072</v>
      </c>
      <c r="C280" s="147" t="s">
        <v>79</v>
      </c>
      <c r="D280" s="148">
        <v>2</v>
      </c>
    </row>
    <row r="281" spans="1:4" x14ac:dyDescent="0.2">
      <c r="A281" s="145">
        <v>175</v>
      </c>
      <c r="B281" s="146">
        <v>1078</v>
      </c>
      <c r="C281" s="147" t="s">
        <v>79</v>
      </c>
      <c r="D281" s="148">
        <v>1</v>
      </c>
    </row>
    <row r="282" spans="1:4" x14ac:dyDescent="0.2">
      <c r="A282" s="145">
        <v>175</v>
      </c>
      <c r="B282" s="146">
        <v>1079</v>
      </c>
      <c r="C282" s="147" t="s">
        <v>79</v>
      </c>
      <c r="D282" s="148">
        <v>2</v>
      </c>
    </row>
    <row r="283" spans="1:4" x14ac:dyDescent="0.2">
      <c r="A283" s="145">
        <v>176</v>
      </c>
      <c r="B283" s="146">
        <v>1124</v>
      </c>
      <c r="C283" s="147" t="s">
        <v>79</v>
      </c>
      <c r="D283" s="148">
        <v>1</v>
      </c>
    </row>
    <row r="284" spans="1:4" x14ac:dyDescent="0.2">
      <c r="A284" s="145">
        <v>176</v>
      </c>
      <c r="B284" s="146">
        <v>1125</v>
      </c>
      <c r="C284" s="147" t="s">
        <v>79</v>
      </c>
      <c r="D284" s="148">
        <v>2</v>
      </c>
    </row>
    <row r="285" spans="1:4" x14ac:dyDescent="0.2">
      <c r="A285" s="145">
        <v>177</v>
      </c>
      <c r="B285" s="146">
        <v>1126</v>
      </c>
      <c r="C285" s="147" t="s">
        <v>79</v>
      </c>
      <c r="D285" s="148">
        <v>1</v>
      </c>
    </row>
    <row r="286" spans="1:4" x14ac:dyDescent="0.2">
      <c r="A286" s="145">
        <v>177</v>
      </c>
      <c r="B286" s="146">
        <v>1127</v>
      </c>
      <c r="C286" s="147" t="s">
        <v>79</v>
      </c>
      <c r="D286" s="148">
        <v>2</v>
      </c>
    </row>
    <row r="287" spans="1:4" x14ac:dyDescent="0.2">
      <c r="A287" s="145">
        <v>178</v>
      </c>
      <c r="B287" s="146">
        <v>1128</v>
      </c>
      <c r="C287" s="147" t="s">
        <v>89</v>
      </c>
      <c r="D287" s="148">
        <v>1</v>
      </c>
    </row>
    <row r="288" spans="1:4" x14ac:dyDescent="0.2">
      <c r="A288" s="145">
        <v>178</v>
      </c>
      <c r="B288" s="146">
        <v>1129</v>
      </c>
      <c r="C288" s="147" t="s">
        <v>89</v>
      </c>
      <c r="D288" s="148">
        <v>2</v>
      </c>
    </row>
    <row r="289" spans="1:4" x14ac:dyDescent="0.2">
      <c r="A289" s="145">
        <v>179</v>
      </c>
      <c r="B289" s="146">
        <v>1139</v>
      </c>
      <c r="C289" s="147" t="s">
        <v>79</v>
      </c>
      <c r="D289" s="148">
        <v>1</v>
      </c>
    </row>
    <row r="290" spans="1:4" x14ac:dyDescent="0.2">
      <c r="A290" s="145">
        <v>179</v>
      </c>
      <c r="B290" s="146">
        <v>1140</v>
      </c>
      <c r="C290" s="147" t="s">
        <v>79</v>
      </c>
      <c r="D290" s="148">
        <v>2</v>
      </c>
    </row>
    <row r="291" spans="1:4" x14ac:dyDescent="0.2">
      <c r="A291" s="145">
        <v>180</v>
      </c>
      <c r="B291" s="146">
        <v>1141</v>
      </c>
      <c r="C291" s="147" t="s">
        <v>79</v>
      </c>
      <c r="D291" s="148">
        <v>1</v>
      </c>
    </row>
    <row r="292" spans="1:4" x14ac:dyDescent="0.2">
      <c r="A292" s="145">
        <v>180</v>
      </c>
      <c r="B292" s="146">
        <v>1142</v>
      </c>
      <c r="C292" s="147" t="s">
        <v>79</v>
      </c>
      <c r="D292" s="148">
        <v>2</v>
      </c>
    </row>
    <row r="293" spans="1:4" x14ac:dyDescent="0.2">
      <c r="A293" s="145">
        <v>181</v>
      </c>
      <c r="B293" s="146">
        <v>1143</v>
      </c>
      <c r="C293" s="147" t="s">
        <v>79</v>
      </c>
      <c r="D293" s="148">
        <v>1</v>
      </c>
    </row>
    <row r="294" spans="1:4" x14ac:dyDescent="0.2">
      <c r="A294" s="145">
        <v>181</v>
      </c>
      <c r="B294" s="146">
        <v>1144</v>
      </c>
      <c r="C294" s="147" t="s">
        <v>79</v>
      </c>
      <c r="D294" s="148">
        <v>2</v>
      </c>
    </row>
    <row r="295" spans="1:4" x14ac:dyDescent="0.2">
      <c r="A295" s="145">
        <v>182</v>
      </c>
      <c r="B295" s="146">
        <v>1145</v>
      </c>
      <c r="C295" s="147" t="s">
        <v>79</v>
      </c>
      <c r="D295" s="148">
        <v>1</v>
      </c>
    </row>
    <row r="296" spans="1:4" x14ac:dyDescent="0.2">
      <c r="A296" s="145">
        <v>182</v>
      </c>
      <c r="B296" s="146">
        <v>1146</v>
      </c>
      <c r="C296" s="147" t="s">
        <v>79</v>
      </c>
      <c r="D296" s="148">
        <v>2</v>
      </c>
    </row>
    <row r="297" spans="1:4" x14ac:dyDescent="0.2">
      <c r="A297" s="145">
        <v>183</v>
      </c>
      <c r="B297" s="146">
        <v>1147</v>
      </c>
      <c r="C297" s="147" t="s">
        <v>79</v>
      </c>
      <c r="D297" s="148">
        <v>1</v>
      </c>
    </row>
    <row r="298" spans="1:4" x14ac:dyDescent="0.2">
      <c r="A298" s="145">
        <v>183</v>
      </c>
      <c r="B298" s="146">
        <v>1148</v>
      </c>
      <c r="C298" s="147" t="s">
        <v>79</v>
      </c>
      <c r="D298" s="148">
        <v>2</v>
      </c>
    </row>
    <row r="299" spans="1:4" x14ac:dyDescent="0.2">
      <c r="A299" s="145">
        <v>184</v>
      </c>
      <c r="B299" s="146">
        <v>1149</v>
      </c>
      <c r="C299" s="147" t="s">
        <v>79</v>
      </c>
      <c r="D299" s="148">
        <v>1</v>
      </c>
    </row>
    <row r="300" spans="1:4" x14ac:dyDescent="0.2">
      <c r="A300" s="145">
        <v>184</v>
      </c>
      <c r="B300" s="146">
        <v>1150</v>
      </c>
      <c r="C300" s="147" t="s">
        <v>79</v>
      </c>
      <c r="D300" s="148">
        <v>2</v>
      </c>
    </row>
    <row r="301" spans="1:4" x14ac:dyDescent="0.2">
      <c r="A301" s="145">
        <v>185</v>
      </c>
      <c r="B301" s="146">
        <v>1151</v>
      </c>
      <c r="C301" s="147" t="s">
        <v>79</v>
      </c>
      <c r="D301" s="148">
        <v>1</v>
      </c>
    </row>
    <row r="302" spans="1:4" x14ac:dyDescent="0.2">
      <c r="A302" s="145">
        <v>185</v>
      </c>
      <c r="B302" s="146">
        <v>1152</v>
      </c>
      <c r="C302" s="147" t="s">
        <v>79</v>
      </c>
      <c r="D302" s="148">
        <v>2</v>
      </c>
    </row>
    <row r="303" spans="1:4" x14ac:dyDescent="0.2">
      <c r="A303" s="145">
        <v>186</v>
      </c>
      <c r="B303" s="146">
        <v>1153</v>
      </c>
      <c r="C303" s="147" t="s">
        <v>79</v>
      </c>
      <c r="D303" s="148">
        <v>1</v>
      </c>
    </row>
    <row r="304" spans="1:4" x14ac:dyDescent="0.2">
      <c r="A304" s="145">
        <v>186</v>
      </c>
      <c r="B304" s="146">
        <v>1154</v>
      </c>
      <c r="C304" s="147" t="s">
        <v>79</v>
      </c>
      <c r="D304" s="148">
        <v>2</v>
      </c>
    </row>
    <row r="305" spans="1:4" x14ac:dyDescent="0.2">
      <c r="A305" s="145">
        <v>187</v>
      </c>
      <c r="B305" s="146">
        <v>1324</v>
      </c>
      <c r="C305" s="147" t="s">
        <v>79</v>
      </c>
      <c r="D305" s="148">
        <v>2</v>
      </c>
    </row>
    <row r="306" spans="1:4" x14ac:dyDescent="0.2">
      <c r="A306" s="145">
        <v>187</v>
      </c>
      <c r="B306" s="146">
        <v>1325</v>
      </c>
      <c r="C306" s="147" t="s">
        <v>79</v>
      </c>
      <c r="D306" s="148">
        <v>1</v>
      </c>
    </row>
    <row r="307" spans="1:4" x14ac:dyDescent="0.2">
      <c r="A307" s="145">
        <v>188</v>
      </c>
      <c r="B307" s="146">
        <v>1191</v>
      </c>
      <c r="C307" s="147" t="s">
        <v>79</v>
      </c>
      <c r="D307" s="148">
        <v>2</v>
      </c>
    </row>
    <row r="308" spans="1:4" x14ac:dyDescent="0.2">
      <c r="A308" s="145">
        <v>188</v>
      </c>
      <c r="B308" s="146">
        <v>1192</v>
      </c>
      <c r="C308" s="147" t="s">
        <v>79</v>
      </c>
      <c r="D308" s="148">
        <v>1</v>
      </c>
    </row>
    <row r="309" spans="1:4" x14ac:dyDescent="0.2">
      <c r="A309" s="145">
        <v>189</v>
      </c>
      <c r="B309" s="146">
        <v>1233</v>
      </c>
      <c r="C309" s="147" t="s">
        <v>79</v>
      </c>
      <c r="D309" s="148" t="s">
        <v>279</v>
      </c>
    </row>
    <row r="310" spans="1:4" x14ac:dyDescent="0.2">
      <c r="A310" s="145">
        <v>189</v>
      </c>
      <c r="B310" s="146">
        <v>1234</v>
      </c>
      <c r="C310" s="147" t="s">
        <v>79</v>
      </c>
      <c r="D310" s="148" t="s">
        <v>279</v>
      </c>
    </row>
    <row r="311" spans="1:4" x14ac:dyDescent="0.2">
      <c r="A311" s="145">
        <v>190</v>
      </c>
      <c r="B311" s="146">
        <v>1238</v>
      </c>
      <c r="C311" s="147" t="s">
        <v>79</v>
      </c>
      <c r="D311" s="148" t="s">
        <v>279</v>
      </c>
    </row>
    <row r="312" spans="1:4" x14ac:dyDescent="0.2">
      <c r="A312" s="145">
        <v>190</v>
      </c>
      <c r="B312" s="146">
        <v>1239</v>
      </c>
      <c r="C312" s="147" t="s">
        <v>79</v>
      </c>
      <c r="D312" s="148" t="s">
        <v>279</v>
      </c>
    </row>
    <row r="313" spans="1:4" x14ac:dyDescent="0.2">
      <c r="A313" s="145">
        <v>191</v>
      </c>
      <c r="B313" s="146">
        <v>1240</v>
      </c>
      <c r="C313" s="147" t="s">
        <v>79</v>
      </c>
      <c r="D313" s="148" t="s">
        <v>279</v>
      </c>
    </row>
    <row r="314" spans="1:4" x14ac:dyDescent="0.2">
      <c r="A314" s="145">
        <v>191</v>
      </c>
      <c r="B314" s="146">
        <v>1241</v>
      </c>
      <c r="C314" s="147" t="s">
        <v>79</v>
      </c>
      <c r="D314" s="148" t="s">
        <v>279</v>
      </c>
    </row>
    <row r="315" spans="1:4" x14ac:dyDescent="0.2">
      <c r="A315" s="145">
        <v>192</v>
      </c>
      <c r="B315" s="146">
        <v>1242</v>
      </c>
      <c r="C315" s="147" t="s">
        <v>79</v>
      </c>
      <c r="D315" s="148" t="s">
        <v>279</v>
      </c>
    </row>
    <row r="316" spans="1:4" x14ac:dyDescent="0.2">
      <c r="A316" s="145">
        <v>192</v>
      </c>
      <c r="B316" s="146">
        <v>1243</v>
      </c>
      <c r="C316" s="147" t="s">
        <v>79</v>
      </c>
      <c r="D316" s="148" t="s">
        <v>279</v>
      </c>
    </row>
    <row r="317" spans="1:4" x14ac:dyDescent="0.2">
      <c r="A317" s="145">
        <v>193</v>
      </c>
      <c r="B317" s="146">
        <v>1244</v>
      </c>
      <c r="C317" s="147" t="s">
        <v>79</v>
      </c>
      <c r="D317" s="148" t="s">
        <v>279</v>
      </c>
    </row>
    <row r="318" spans="1:4" x14ac:dyDescent="0.2">
      <c r="A318" s="145">
        <v>193</v>
      </c>
      <c r="B318" s="146">
        <v>1245</v>
      </c>
      <c r="C318" s="147" t="s">
        <v>79</v>
      </c>
      <c r="D318" s="148" t="s">
        <v>279</v>
      </c>
    </row>
    <row r="319" spans="1:4" x14ac:dyDescent="0.2">
      <c r="A319" s="145">
        <v>194</v>
      </c>
      <c r="B319" s="146">
        <v>1246</v>
      </c>
      <c r="C319" s="147" t="s">
        <v>79</v>
      </c>
      <c r="D319" s="148" t="s">
        <v>279</v>
      </c>
    </row>
    <row r="320" spans="1:4" x14ac:dyDescent="0.2">
      <c r="A320" s="145">
        <v>194</v>
      </c>
      <c r="B320" s="146">
        <v>1247</v>
      </c>
      <c r="C320" s="147" t="s">
        <v>79</v>
      </c>
      <c r="D320" s="148" t="s">
        <v>279</v>
      </c>
    </row>
    <row r="321" spans="1:4" x14ac:dyDescent="0.2">
      <c r="A321" s="145">
        <v>195</v>
      </c>
      <c r="B321" s="146">
        <v>1248</v>
      </c>
      <c r="C321" s="147" t="s">
        <v>79</v>
      </c>
      <c r="D321" s="148" t="s">
        <v>279</v>
      </c>
    </row>
    <row r="322" spans="1:4" x14ac:dyDescent="0.2">
      <c r="A322" s="145">
        <v>195</v>
      </c>
      <c r="B322" s="146">
        <v>1249</v>
      </c>
      <c r="C322" s="147" t="s">
        <v>79</v>
      </c>
      <c r="D322" s="148" t="s">
        <v>279</v>
      </c>
    </row>
    <row r="323" spans="1:4" x14ac:dyDescent="0.2">
      <c r="A323" s="145">
        <v>196</v>
      </c>
      <c r="B323" s="146">
        <v>1250</v>
      </c>
      <c r="C323" s="147" t="s">
        <v>79</v>
      </c>
      <c r="D323" s="148" t="s">
        <v>279</v>
      </c>
    </row>
    <row r="324" spans="1:4" x14ac:dyDescent="0.2">
      <c r="A324" s="145">
        <v>196</v>
      </c>
      <c r="B324" s="146">
        <v>1251</v>
      </c>
      <c r="C324" s="147" t="s">
        <v>79</v>
      </c>
      <c r="D324" s="148" t="s">
        <v>279</v>
      </c>
    </row>
    <row r="325" spans="1:4" x14ac:dyDescent="0.2">
      <c r="A325" s="145">
        <v>197</v>
      </c>
      <c r="B325" s="146">
        <v>1252</v>
      </c>
      <c r="C325" s="147" t="s">
        <v>79</v>
      </c>
      <c r="D325" s="148" t="s">
        <v>279</v>
      </c>
    </row>
    <row r="326" spans="1:4" x14ac:dyDescent="0.2">
      <c r="A326" s="145">
        <v>197</v>
      </c>
      <c r="B326" s="146">
        <v>1253</v>
      </c>
      <c r="C326" s="147" t="s">
        <v>79</v>
      </c>
      <c r="D326" s="148" t="s">
        <v>279</v>
      </c>
    </row>
    <row r="327" spans="1:4" x14ac:dyDescent="0.2">
      <c r="A327" s="145">
        <v>198</v>
      </c>
      <c r="B327" s="146">
        <v>1254</v>
      </c>
      <c r="C327" s="147" t="s">
        <v>79</v>
      </c>
      <c r="D327" s="148" t="s">
        <v>279</v>
      </c>
    </row>
    <row r="328" spans="1:4" x14ac:dyDescent="0.2">
      <c r="A328" s="145">
        <v>198</v>
      </c>
      <c r="B328" s="146">
        <v>1255</v>
      </c>
      <c r="C328" s="147" t="s">
        <v>79</v>
      </c>
      <c r="D328" s="148" t="s">
        <v>279</v>
      </c>
    </row>
    <row r="329" spans="1:4" x14ac:dyDescent="0.2">
      <c r="A329" s="145">
        <v>199</v>
      </c>
      <c r="B329" s="146">
        <v>1256</v>
      </c>
      <c r="C329" s="147" t="s">
        <v>79</v>
      </c>
      <c r="D329" s="148" t="s">
        <v>279</v>
      </c>
    </row>
    <row r="330" spans="1:4" x14ac:dyDescent="0.2">
      <c r="A330" s="145">
        <v>199</v>
      </c>
      <c r="B330" s="146">
        <v>1257</v>
      </c>
      <c r="C330" s="147" t="s">
        <v>79</v>
      </c>
      <c r="D330" s="148" t="s">
        <v>279</v>
      </c>
    </row>
    <row r="331" spans="1:4" x14ac:dyDescent="0.2">
      <c r="A331" s="145">
        <v>201</v>
      </c>
      <c r="B331" s="146">
        <v>1265</v>
      </c>
      <c r="C331" s="147" t="s">
        <v>79</v>
      </c>
      <c r="D331" s="148" t="s">
        <v>279</v>
      </c>
    </row>
    <row r="332" spans="1:4" x14ac:dyDescent="0.2">
      <c r="A332" s="145">
        <v>201</v>
      </c>
      <c r="B332" s="146">
        <v>1266</v>
      </c>
      <c r="C332" s="147" t="s">
        <v>79</v>
      </c>
      <c r="D332" s="148" t="s">
        <v>279</v>
      </c>
    </row>
    <row r="333" spans="1:4" x14ac:dyDescent="0.2">
      <c r="A333" s="145">
        <v>202</v>
      </c>
      <c r="B333" s="146">
        <v>1267</v>
      </c>
      <c r="C333" s="147" t="s">
        <v>79</v>
      </c>
      <c r="D333" s="148" t="s">
        <v>279</v>
      </c>
    </row>
    <row r="334" spans="1:4" x14ac:dyDescent="0.2">
      <c r="A334" s="145">
        <v>202</v>
      </c>
      <c r="B334" s="146">
        <v>1268</v>
      </c>
      <c r="C334" s="147" t="s">
        <v>79</v>
      </c>
      <c r="D334" s="148" t="s">
        <v>279</v>
      </c>
    </row>
    <row r="335" spans="1:4" x14ac:dyDescent="0.2">
      <c r="A335" s="145">
        <v>203</v>
      </c>
      <c r="B335" s="146">
        <v>1269</v>
      </c>
      <c r="C335" s="147" t="s">
        <v>79</v>
      </c>
      <c r="D335" s="148" t="s">
        <v>279</v>
      </c>
    </row>
    <row r="336" spans="1:4" x14ac:dyDescent="0.2">
      <c r="A336" s="145">
        <v>203</v>
      </c>
      <c r="B336" s="146">
        <v>1270</v>
      </c>
      <c r="C336" s="147" t="s">
        <v>79</v>
      </c>
      <c r="D336" s="148" t="s">
        <v>279</v>
      </c>
    </row>
    <row r="337" spans="1:4" x14ac:dyDescent="0.2">
      <c r="A337" s="145">
        <v>204</v>
      </c>
      <c r="B337" s="146">
        <v>1271</v>
      </c>
      <c r="C337" s="147" t="s">
        <v>79</v>
      </c>
      <c r="D337" s="148" t="s">
        <v>279</v>
      </c>
    </row>
    <row r="338" spans="1:4" x14ac:dyDescent="0.2">
      <c r="A338" s="145">
        <v>204</v>
      </c>
      <c r="B338" s="146">
        <v>1272</v>
      </c>
      <c r="C338" s="147" t="s">
        <v>79</v>
      </c>
      <c r="D338" s="148" t="s">
        <v>279</v>
      </c>
    </row>
    <row r="339" spans="1:4" x14ac:dyDescent="0.2">
      <c r="A339" s="145">
        <v>205</v>
      </c>
      <c r="B339" s="146">
        <v>1273</v>
      </c>
      <c r="C339" s="147" t="s">
        <v>79</v>
      </c>
      <c r="D339" s="148" t="s">
        <v>279</v>
      </c>
    </row>
    <row r="340" spans="1:4" x14ac:dyDescent="0.2">
      <c r="A340" s="145">
        <v>205</v>
      </c>
      <c r="B340" s="146">
        <v>1274</v>
      </c>
      <c r="C340" s="147" t="s">
        <v>79</v>
      </c>
      <c r="D340" s="148" t="s">
        <v>279</v>
      </c>
    </row>
    <row r="341" spans="1:4" x14ac:dyDescent="0.2">
      <c r="A341" s="145">
        <v>206</v>
      </c>
      <c r="B341" s="146">
        <v>1275</v>
      </c>
      <c r="C341" s="147" t="s">
        <v>79</v>
      </c>
      <c r="D341" s="148" t="s">
        <v>279</v>
      </c>
    </row>
    <row r="342" spans="1:4" x14ac:dyDescent="0.2">
      <c r="A342" s="145">
        <v>206</v>
      </c>
      <c r="B342" s="146">
        <v>1276</v>
      </c>
      <c r="C342" s="147" t="s">
        <v>79</v>
      </c>
      <c r="D342" s="148" t="s">
        <v>279</v>
      </c>
    </row>
    <row r="343" spans="1:4" x14ac:dyDescent="0.2">
      <c r="A343" s="145">
        <v>207</v>
      </c>
      <c r="B343" s="146">
        <v>1277</v>
      </c>
      <c r="C343" s="147" t="s">
        <v>79</v>
      </c>
      <c r="D343" s="148" t="s">
        <v>279</v>
      </c>
    </row>
    <row r="344" spans="1:4" x14ac:dyDescent="0.2">
      <c r="A344" s="145">
        <v>207</v>
      </c>
      <c r="B344" s="146">
        <v>1278</v>
      </c>
      <c r="C344" s="147" t="s">
        <v>79</v>
      </c>
      <c r="D344" s="148" t="s">
        <v>279</v>
      </c>
    </row>
    <row r="345" spans="1:4" x14ac:dyDescent="0.2">
      <c r="A345" s="145">
        <v>208</v>
      </c>
      <c r="B345" s="146">
        <v>1279</v>
      </c>
      <c r="C345" s="147" t="s">
        <v>79</v>
      </c>
      <c r="D345" s="148" t="s">
        <v>279</v>
      </c>
    </row>
    <row r="346" spans="1:4" x14ac:dyDescent="0.2">
      <c r="A346" s="145">
        <v>208</v>
      </c>
      <c r="B346" s="146">
        <v>1280</v>
      </c>
      <c r="C346" s="147" t="s">
        <v>79</v>
      </c>
      <c r="D346" s="148" t="s">
        <v>279</v>
      </c>
    </row>
    <row r="347" spans="1:4" x14ac:dyDescent="0.2">
      <c r="A347" s="145">
        <v>209</v>
      </c>
      <c r="B347" s="146">
        <v>1286</v>
      </c>
      <c r="C347" s="147" t="s">
        <v>79</v>
      </c>
      <c r="D347" s="148">
        <v>2</v>
      </c>
    </row>
    <row r="348" spans="1:4" x14ac:dyDescent="0.2">
      <c r="A348" s="145">
        <v>209</v>
      </c>
      <c r="B348" s="146">
        <v>1287</v>
      </c>
      <c r="C348" s="147" t="s">
        <v>79</v>
      </c>
      <c r="D348" s="148">
        <v>1</v>
      </c>
    </row>
    <row r="349" spans="1:4" x14ac:dyDescent="0.2">
      <c r="A349" s="145">
        <v>210</v>
      </c>
      <c r="B349" s="146">
        <v>1293</v>
      </c>
      <c r="C349" s="147" t="s">
        <v>79</v>
      </c>
      <c r="D349" s="148">
        <v>2</v>
      </c>
    </row>
    <row r="350" spans="1:4" x14ac:dyDescent="0.2">
      <c r="A350" s="145">
        <v>210</v>
      </c>
      <c r="B350" s="146">
        <v>1294</v>
      </c>
      <c r="C350" s="147" t="s">
        <v>79</v>
      </c>
      <c r="D350" s="148">
        <v>1</v>
      </c>
    </row>
    <row r="351" spans="1:4" x14ac:dyDescent="0.2">
      <c r="A351" s="145">
        <v>211</v>
      </c>
      <c r="B351" s="146">
        <v>1295</v>
      </c>
      <c r="C351" s="147" t="s">
        <v>79</v>
      </c>
      <c r="D351" s="148">
        <v>2</v>
      </c>
    </row>
    <row r="352" spans="1:4" x14ac:dyDescent="0.2">
      <c r="A352" s="145">
        <v>211</v>
      </c>
      <c r="B352" s="146">
        <v>1296</v>
      </c>
      <c r="C352" s="147" t="s">
        <v>79</v>
      </c>
      <c r="D352" s="148">
        <v>1</v>
      </c>
    </row>
    <row r="353" spans="1:4" x14ac:dyDescent="0.2">
      <c r="A353" s="145">
        <v>212</v>
      </c>
      <c r="B353" s="146">
        <v>1297</v>
      </c>
      <c r="C353" s="147" t="s">
        <v>79</v>
      </c>
      <c r="D353" s="148">
        <v>2</v>
      </c>
    </row>
    <row r="354" spans="1:4" x14ac:dyDescent="0.2">
      <c r="A354" s="145">
        <v>212</v>
      </c>
      <c r="B354" s="146">
        <v>1298</v>
      </c>
      <c r="C354" s="147" t="s">
        <v>79</v>
      </c>
      <c r="D354" s="148">
        <v>1</v>
      </c>
    </row>
    <row r="355" spans="1:4" x14ac:dyDescent="0.2">
      <c r="A355" s="145">
        <v>213</v>
      </c>
      <c r="B355" s="146">
        <v>1299</v>
      </c>
      <c r="C355" s="147" t="s">
        <v>79</v>
      </c>
      <c r="D355" s="148">
        <v>2</v>
      </c>
    </row>
    <row r="356" spans="1:4" x14ac:dyDescent="0.2">
      <c r="A356" s="145">
        <v>213</v>
      </c>
      <c r="B356" s="146">
        <v>1300</v>
      </c>
      <c r="C356" s="147" t="s">
        <v>79</v>
      </c>
      <c r="D356" s="148">
        <v>1</v>
      </c>
    </row>
    <row r="357" spans="1:4" x14ac:dyDescent="0.2">
      <c r="A357" s="145">
        <v>214</v>
      </c>
      <c r="B357" s="146">
        <v>1326</v>
      </c>
      <c r="C357" s="147" t="s">
        <v>79</v>
      </c>
      <c r="D357" s="148">
        <v>2</v>
      </c>
    </row>
    <row r="358" spans="1:4" x14ac:dyDescent="0.2">
      <c r="A358" s="145">
        <v>214</v>
      </c>
      <c r="B358" s="146">
        <v>1327</v>
      </c>
      <c r="C358" s="147" t="s">
        <v>79</v>
      </c>
      <c r="D358" s="148">
        <v>1</v>
      </c>
    </row>
    <row r="359" spans="1:4" x14ac:dyDescent="0.2">
      <c r="A359" s="145">
        <v>215</v>
      </c>
      <c r="B359" s="146">
        <v>1328</v>
      </c>
      <c r="C359" s="147" t="s">
        <v>79</v>
      </c>
      <c r="D359" s="148">
        <v>2</v>
      </c>
    </row>
    <row r="360" spans="1:4" x14ac:dyDescent="0.2">
      <c r="A360" s="145">
        <v>215</v>
      </c>
      <c r="B360" s="146">
        <v>1329</v>
      </c>
      <c r="C360" s="147" t="s">
        <v>79</v>
      </c>
      <c r="D360" s="148">
        <v>1</v>
      </c>
    </row>
    <row r="361" spans="1:4" x14ac:dyDescent="0.2">
      <c r="A361" s="145">
        <v>216</v>
      </c>
      <c r="B361" s="146">
        <v>1330</v>
      </c>
      <c r="C361" s="147" t="s">
        <v>79</v>
      </c>
      <c r="D361" s="148">
        <v>2</v>
      </c>
    </row>
    <row r="362" spans="1:4" x14ac:dyDescent="0.2">
      <c r="A362" s="145">
        <v>216</v>
      </c>
      <c r="B362" s="146">
        <v>1331</v>
      </c>
      <c r="C362" s="147" t="s">
        <v>79</v>
      </c>
      <c r="D362" s="148">
        <v>1</v>
      </c>
    </row>
    <row r="363" spans="1:4" x14ac:dyDescent="0.2">
      <c r="A363" s="145">
        <v>217</v>
      </c>
      <c r="B363" s="146">
        <v>1332</v>
      </c>
      <c r="C363" s="147" t="s">
        <v>79</v>
      </c>
      <c r="D363" s="148">
        <v>2</v>
      </c>
    </row>
    <row r="364" spans="1:4" x14ac:dyDescent="0.2">
      <c r="A364" s="145">
        <v>217</v>
      </c>
      <c r="B364" s="146">
        <v>1333</v>
      </c>
      <c r="C364" s="147" t="s">
        <v>79</v>
      </c>
      <c r="D364" s="148">
        <v>1</v>
      </c>
    </row>
    <row r="365" spans="1:4" x14ac:dyDescent="0.2">
      <c r="A365" s="145">
        <v>218</v>
      </c>
      <c r="B365" s="146">
        <v>1334</v>
      </c>
      <c r="C365" s="147" t="s">
        <v>79</v>
      </c>
      <c r="D365" s="148">
        <v>2</v>
      </c>
    </row>
    <row r="366" spans="1:4" x14ac:dyDescent="0.2">
      <c r="A366" s="145">
        <v>218</v>
      </c>
      <c r="B366" s="146">
        <v>1335</v>
      </c>
      <c r="C366" s="147" t="s">
        <v>79</v>
      </c>
      <c r="D366" s="148">
        <v>1</v>
      </c>
    </row>
    <row r="367" spans="1:4" x14ac:dyDescent="0.2">
      <c r="A367" s="145">
        <v>219</v>
      </c>
      <c r="B367" s="146">
        <v>1336</v>
      </c>
      <c r="C367" s="147" t="s">
        <v>79</v>
      </c>
      <c r="D367" s="148">
        <v>2</v>
      </c>
    </row>
    <row r="368" spans="1:4" x14ac:dyDescent="0.2">
      <c r="A368" s="145">
        <v>219</v>
      </c>
      <c r="B368" s="146">
        <v>1337</v>
      </c>
      <c r="C368" s="147" t="s">
        <v>79</v>
      </c>
      <c r="D368" s="148">
        <v>1</v>
      </c>
    </row>
    <row r="369" spans="1:4" x14ac:dyDescent="0.2">
      <c r="A369" s="145">
        <v>220</v>
      </c>
      <c r="B369" s="146">
        <v>1338</v>
      </c>
      <c r="C369" s="147" t="s">
        <v>79</v>
      </c>
      <c r="D369" s="148">
        <v>2</v>
      </c>
    </row>
    <row r="370" spans="1:4" x14ac:dyDescent="0.2">
      <c r="A370" s="145">
        <v>220</v>
      </c>
      <c r="B370" s="146">
        <v>1339</v>
      </c>
      <c r="C370" s="147" t="s">
        <v>79</v>
      </c>
      <c r="D370" s="148">
        <v>1</v>
      </c>
    </row>
    <row r="371" spans="1:4" x14ac:dyDescent="0.2">
      <c r="A371" s="145">
        <v>221</v>
      </c>
      <c r="B371" s="146">
        <v>1340</v>
      </c>
      <c r="C371" s="147" t="s">
        <v>79</v>
      </c>
      <c r="D371" s="148">
        <v>2</v>
      </c>
    </row>
    <row r="372" spans="1:4" x14ac:dyDescent="0.2">
      <c r="A372" s="145">
        <v>221</v>
      </c>
      <c r="B372" s="146">
        <v>1341</v>
      </c>
      <c r="C372" s="147" t="s">
        <v>79</v>
      </c>
      <c r="D372" s="148">
        <v>1</v>
      </c>
    </row>
    <row r="373" spans="1:4" x14ac:dyDescent="0.2">
      <c r="A373" s="145">
        <v>222</v>
      </c>
      <c r="B373" s="146">
        <v>1342</v>
      </c>
      <c r="C373" s="147" t="s">
        <v>79</v>
      </c>
      <c r="D373" s="148">
        <v>2</v>
      </c>
    </row>
    <row r="374" spans="1:4" x14ac:dyDescent="0.2">
      <c r="A374" s="145">
        <v>222</v>
      </c>
      <c r="B374" s="146">
        <v>1343</v>
      </c>
      <c r="C374" s="147" t="s">
        <v>79</v>
      </c>
      <c r="D374" s="148">
        <v>1</v>
      </c>
    </row>
    <row r="375" spans="1:4" x14ac:dyDescent="0.2">
      <c r="A375" s="145">
        <v>223</v>
      </c>
      <c r="B375" s="146">
        <v>1344</v>
      </c>
      <c r="C375" s="147" t="s">
        <v>79</v>
      </c>
      <c r="D375" s="148">
        <v>2</v>
      </c>
    </row>
    <row r="376" spans="1:4" x14ac:dyDescent="0.2">
      <c r="A376" s="145">
        <v>223</v>
      </c>
      <c r="B376" s="146">
        <v>1345</v>
      </c>
      <c r="C376" s="147" t="s">
        <v>79</v>
      </c>
      <c r="D376" s="148">
        <v>1</v>
      </c>
    </row>
    <row r="377" spans="1:4" x14ac:dyDescent="0.2">
      <c r="A377" s="145">
        <v>224</v>
      </c>
      <c r="B377" s="146">
        <v>1353</v>
      </c>
      <c r="C377" s="147" t="s">
        <v>79</v>
      </c>
      <c r="D377" s="148">
        <v>2</v>
      </c>
    </row>
    <row r="378" spans="1:4" x14ac:dyDescent="0.2">
      <c r="A378" s="145">
        <v>224</v>
      </c>
      <c r="B378" s="146">
        <v>1354</v>
      </c>
      <c r="C378" s="147" t="s">
        <v>79</v>
      </c>
      <c r="D378" s="148">
        <v>1</v>
      </c>
    </row>
    <row r="379" spans="1:4" x14ac:dyDescent="0.2">
      <c r="A379" s="145">
        <v>225</v>
      </c>
      <c r="B379" s="146">
        <v>1355</v>
      </c>
      <c r="C379" s="147" t="s">
        <v>79</v>
      </c>
      <c r="D379" s="148">
        <v>2</v>
      </c>
    </row>
    <row r="380" spans="1:4" x14ac:dyDescent="0.2">
      <c r="A380" s="145">
        <v>225</v>
      </c>
      <c r="B380" s="146">
        <v>1356</v>
      </c>
      <c r="C380" s="147" t="s">
        <v>79</v>
      </c>
      <c r="D380" s="148">
        <v>1</v>
      </c>
    </row>
    <row r="381" spans="1:4" x14ac:dyDescent="0.2">
      <c r="A381" s="145">
        <v>226</v>
      </c>
      <c r="B381" s="146">
        <v>1357</v>
      </c>
      <c r="C381" s="147" t="s">
        <v>79</v>
      </c>
      <c r="D381" s="148">
        <v>2</v>
      </c>
    </row>
    <row r="382" spans="1:4" x14ac:dyDescent="0.2">
      <c r="A382" s="145">
        <v>226</v>
      </c>
      <c r="B382" s="146">
        <v>1358</v>
      </c>
      <c r="C382" s="147" t="s">
        <v>79</v>
      </c>
      <c r="D382" s="148">
        <v>1</v>
      </c>
    </row>
    <row r="383" spans="1:4" x14ac:dyDescent="0.2">
      <c r="A383" s="145">
        <v>227</v>
      </c>
      <c r="B383" s="146">
        <v>1359</v>
      </c>
      <c r="C383" s="147" t="s">
        <v>79</v>
      </c>
      <c r="D383" s="148">
        <v>2</v>
      </c>
    </row>
    <row r="384" spans="1:4" x14ac:dyDescent="0.2">
      <c r="A384" s="145">
        <v>227</v>
      </c>
      <c r="B384" s="146">
        <v>1360</v>
      </c>
      <c r="C384" s="147" t="s">
        <v>79</v>
      </c>
      <c r="D384" s="148">
        <v>1</v>
      </c>
    </row>
    <row r="385" spans="1:4" x14ac:dyDescent="0.2">
      <c r="A385" s="145">
        <v>228</v>
      </c>
      <c r="B385" s="146">
        <v>1361</v>
      </c>
      <c r="C385" s="147" t="s">
        <v>90</v>
      </c>
      <c r="D385" s="148" t="s">
        <v>41</v>
      </c>
    </row>
    <row r="386" spans="1:4" x14ac:dyDescent="0.2">
      <c r="A386" s="145">
        <v>228</v>
      </c>
      <c r="B386" s="146">
        <v>1399</v>
      </c>
      <c r="C386" s="147" t="s">
        <v>90</v>
      </c>
      <c r="D386" s="148" t="s">
        <v>41</v>
      </c>
    </row>
    <row r="387" spans="1:4" x14ac:dyDescent="0.2">
      <c r="A387" s="145">
        <v>229</v>
      </c>
      <c r="B387" s="146">
        <v>1362</v>
      </c>
      <c r="C387" s="147" t="s">
        <v>90</v>
      </c>
      <c r="D387" s="148" t="s">
        <v>41</v>
      </c>
    </row>
    <row r="388" spans="1:4" x14ac:dyDescent="0.2">
      <c r="A388" s="145">
        <v>229</v>
      </c>
      <c r="B388" s="146">
        <v>1400</v>
      </c>
      <c r="C388" s="147" t="s">
        <v>90</v>
      </c>
      <c r="D388" s="148" t="s">
        <v>41</v>
      </c>
    </row>
    <row r="389" spans="1:4" x14ac:dyDescent="0.2">
      <c r="A389" s="145">
        <v>230</v>
      </c>
      <c r="B389" s="146">
        <v>1363</v>
      </c>
      <c r="C389" s="147" t="s">
        <v>79</v>
      </c>
      <c r="D389" s="148" t="s">
        <v>41</v>
      </c>
    </row>
    <row r="390" spans="1:4" x14ac:dyDescent="0.2">
      <c r="A390" s="145">
        <v>230</v>
      </c>
      <c r="B390" s="146">
        <v>1401</v>
      </c>
      <c r="C390" s="147" t="s">
        <v>79</v>
      </c>
      <c r="D390" s="148" t="s">
        <v>41</v>
      </c>
    </row>
    <row r="391" spans="1:4" x14ac:dyDescent="0.2">
      <c r="A391" s="145">
        <v>231</v>
      </c>
      <c r="B391" s="146">
        <v>1371</v>
      </c>
      <c r="C391" s="147" t="s">
        <v>67</v>
      </c>
      <c r="D391" s="148">
        <v>2</v>
      </c>
    </row>
    <row r="392" spans="1:4" x14ac:dyDescent="0.2">
      <c r="A392" s="145">
        <v>231</v>
      </c>
      <c r="B392" s="146">
        <v>1372</v>
      </c>
      <c r="C392" s="147" t="s">
        <v>67</v>
      </c>
      <c r="D392" s="148">
        <v>1</v>
      </c>
    </row>
    <row r="393" spans="1:4" x14ac:dyDescent="0.2">
      <c r="A393" s="145">
        <v>233</v>
      </c>
      <c r="B393" s="146">
        <v>1375</v>
      </c>
      <c r="C393" s="147" t="s">
        <v>67</v>
      </c>
      <c r="D393" s="148">
        <v>2</v>
      </c>
    </row>
    <row r="394" spans="1:4" x14ac:dyDescent="0.2">
      <c r="A394" s="145">
        <v>233</v>
      </c>
      <c r="B394" s="146">
        <v>1376</v>
      </c>
      <c r="C394" s="147" t="s">
        <v>67</v>
      </c>
      <c r="D394" s="148">
        <v>1</v>
      </c>
    </row>
    <row r="395" spans="1:4" x14ac:dyDescent="0.2">
      <c r="A395" s="145">
        <v>234</v>
      </c>
      <c r="B395" s="146">
        <v>1377</v>
      </c>
      <c r="C395" s="147" t="s">
        <v>67</v>
      </c>
      <c r="D395" s="148">
        <v>2</v>
      </c>
    </row>
    <row r="396" spans="1:4" x14ac:dyDescent="0.2">
      <c r="A396" s="145">
        <v>234</v>
      </c>
      <c r="B396" s="146">
        <v>1378</v>
      </c>
      <c r="C396" s="147" t="s">
        <v>67</v>
      </c>
      <c r="D396" s="148">
        <v>1</v>
      </c>
    </row>
    <row r="397" spans="1:4" x14ac:dyDescent="0.2">
      <c r="A397" s="145">
        <v>235</v>
      </c>
      <c r="B397" s="146">
        <v>1379</v>
      </c>
      <c r="C397" s="147" t="s">
        <v>67</v>
      </c>
      <c r="D397" s="148">
        <v>2</v>
      </c>
    </row>
    <row r="398" spans="1:4" x14ac:dyDescent="0.2">
      <c r="A398" s="145">
        <v>235</v>
      </c>
      <c r="B398" s="146">
        <v>1380</v>
      </c>
      <c r="C398" s="147" t="s">
        <v>67</v>
      </c>
      <c r="D398" s="148">
        <v>1</v>
      </c>
    </row>
    <row r="399" spans="1:4" x14ac:dyDescent="0.2">
      <c r="A399" s="145">
        <v>236</v>
      </c>
      <c r="B399" s="146">
        <v>1381</v>
      </c>
      <c r="C399" s="147" t="s">
        <v>67</v>
      </c>
      <c r="D399" s="148">
        <v>2</v>
      </c>
    </row>
    <row r="400" spans="1:4" x14ac:dyDescent="0.2">
      <c r="A400" s="145">
        <v>236</v>
      </c>
      <c r="B400" s="146">
        <v>1382</v>
      </c>
      <c r="C400" s="147" t="s">
        <v>67</v>
      </c>
      <c r="D400" s="148">
        <v>1</v>
      </c>
    </row>
    <row r="401" spans="1:4" x14ac:dyDescent="0.2">
      <c r="A401" s="145">
        <v>237</v>
      </c>
      <c r="B401" s="146">
        <v>1383</v>
      </c>
      <c r="C401" s="147" t="s">
        <v>67</v>
      </c>
      <c r="D401" s="148">
        <v>2</v>
      </c>
    </row>
    <row r="402" spans="1:4" x14ac:dyDescent="0.2">
      <c r="A402" s="145">
        <v>237</v>
      </c>
      <c r="B402" s="146">
        <v>1384</v>
      </c>
      <c r="C402" s="147" t="s">
        <v>67</v>
      </c>
      <c r="D402" s="148">
        <v>1</v>
      </c>
    </row>
    <row r="403" spans="1:4" x14ac:dyDescent="0.2">
      <c r="A403" s="145">
        <v>238</v>
      </c>
      <c r="B403" s="146">
        <v>1385</v>
      </c>
      <c r="C403" s="147" t="s">
        <v>79</v>
      </c>
      <c r="D403" s="148">
        <v>2</v>
      </c>
    </row>
    <row r="404" spans="1:4" x14ac:dyDescent="0.2">
      <c r="A404" s="145">
        <v>238</v>
      </c>
      <c r="B404" s="146">
        <v>1386</v>
      </c>
      <c r="C404" s="147" t="s">
        <v>79</v>
      </c>
      <c r="D404" s="148">
        <v>1</v>
      </c>
    </row>
    <row r="405" spans="1:4" x14ac:dyDescent="0.2">
      <c r="A405" s="145">
        <v>241</v>
      </c>
      <c r="B405" s="146">
        <v>1042</v>
      </c>
      <c r="C405" s="147" t="s">
        <v>91</v>
      </c>
      <c r="D405" s="148">
        <v>2</v>
      </c>
    </row>
    <row r="406" spans="1:4" x14ac:dyDescent="0.2">
      <c r="A406" s="145">
        <v>241</v>
      </c>
      <c r="B406" s="146">
        <v>1043</v>
      </c>
      <c r="C406" s="147" t="s">
        <v>91</v>
      </c>
      <c r="D406" s="148">
        <v>1</v>
      </c>
    </row>
    <row r="407" spans="1:4" x14ac:dyDescent="0.2">
      <c r="A407" s="145">
        <v>242</v>
      </c>
      <c r="B407" s="146">
        <v>44</v>
      </c>
      <c r="C407" s="147" t="s">
        <v>92</v>
      </c>
      <c r="D407" s="148">
        <v>1</v>
      </c>
    </row>
    <row r="408" spans="1:4" x14ac:dyDescent="0.2">
      <c r="A408" s="145">
        <v>242</v>
      </c>
      <c r="B408" s="146">
        <v>208</v>
      </c>
      <c r="C408" s="147" t="s">
        <v>92</v>
      </c>
      <c r="D408" s="148">
        <v>2</v>
      </c>
    </row>
    <row r="409" spans="1:4" x14ac:dyDescent="0.2">
      <c r="A409" s="145">
        <v>243</v>
      </c>
      <c r="B409" s="146">
        <v>21</v>
      </c>
      <c r="C409" s="147" t="s">
        <v>93</v>
      </c>
      <c r="D409" s="148">
        <v>1</v>
      </c>
    </row>
    <row r="410" spans="1:4" x14ac:dyDescent="0.2">
      <c r="A410" s="145">
        <v>243</v>
      </c>
      <c r="B410" s="146">
        <v>231</v>
      </c>
      <c r="C410" s="147" t="s">
        <v>93</v>
      </c>
      <c r="D410" s="148" t="s">
        <v>283</v>
      </c>
    </row>
    <row r="411" spans="1:4" x14ac:dyDescent="0.2">
      <c r="A411" s="145">
        <v>244</v>
      </c>
      <c r="B411" s="146">
        <v>40</v>
      </c>
      <c r="C411" s="147" t="s">
        <v>79</v>
      </c>
      <c r="D411" s="148">
        <v>1</v>
      </c>
    </row>
    <row r="412" spans="1:4" x14ac:dyDescent="0.2">
      <c r="A412" s="145">
        <v>244</v>
      </c>
      <c r="B412" s="146">
        <v>206</v>
      </c>
      <c r="C412" s="147" t="s">
        <v>79</v>
      </c>
      <c r="D412" s="148">
        <v>2</v>
      </c>
    </row>
    <row r="413" spans="1:4" x14ac:dyDescent="0.2">
      <c r="A413" s="145">
        <v>245</v>
      </c>
      <c r="B413" s="146">
        <v>1012</v>
      </c>
      <c r="C413" s="147" t="s">
        <v>92</v>
      </c>
      <c r="D413" s="148">
        <v>2</v>
      </c>
    </row>
    <row r="414" spans="1:4" x14ac:dyDescent="0.2">
      <c r="A414" s="145">
        <v>245</v>
      </c>
      <c r="B414" s="146">
        <v>1013</v>
      </c>
      <c r="C414" s="147" t="s">
        <v>92</v>
      </c>
      <c r="D414" s="148">
        <v>1</v>
      </c>
    </row>
    <row r="415" spans="1:4" x14ac:dyDescent="0.2">
      <c r="A415" s="145">
        <v>246</v>
      </c>
      <c r="B415" s="146">
        <v>160</v>
      </c>
      <c r="C415" s="147" t="s">
        <v>94</v>
      </c>
      <c r="D415" s="148">
        <v>2</v>
      </c>
    </row>
    <row r="416" spans="1:4" x14ac:dyDescent="0.2">
      <c r="A416" s="145">
        <v>246</v>
      </c>
      <c r="B416" s="146">
        <v>276</v>
      </c>
      <c r="C416" s="147" t="s">
        <v>94</v>
      </c>
      <c r="D416" s="148">
        <v>1</v>
      </c>
    </row>
    <row r="417" spans="1:4" x14ac:dyDescent="0.2">
      <c r="A417" s="145">
        <v>246</v>
      </c>
      <c r="B417" s="146">
        <v>277</v>
      </c>
      <c r="C417" s="147" t="s">
        <v>94</v>
      </c>
      <c r="D417" s="148">
        <v>1</v>
      </c>
    </row>
    <row r="418" spans="1:4" x14ac:dyDescent="0.2">
      <c r="A418" s="145">
        <v>247</v>
      </c>
      <c r="B418" s="146">
        <v>1288</v>
      </c>
      <c r="C418" s="147" t="s">
        <v>92</v>
      </c>
      <c r="D418" s="148">
        <v>1</v>
      </c>
    </row>
    <row r="419" spans="1:4" x14ac:dyDescent="0.2">
      <c r="A419" s="145">
        <v>247</v>
      </c>
      <c r="B419" s="146">
        <v>1289</v>
      </c>
      <c r="C419" s="147" t="s">
        <v>92</v>
      </c>
      <c r="D419" s="148">
        <v>2</v>
      </c>
    </row>
    <row r="420" spans="1:4" x14ac:dyDescent="0.2">
      <c r="A420" s="145">
        <v>248</v>
      </c>
      <c r="B420" s="146">
        <v>1174</v>
      </c>
      <c r="C420" s="147" t="s">
        <v>79</v>
      </c>
      <c r="D420" s="148">
        <v>1</v>
      </c>
    </row>
    <row r="421" spans="1:4" x14ac:dyDescent="0.2">
      <c r="A421" s="145">
        <v>248</v>
      </c>
      <c r="B421" s="146">
        <v>1175</v>
      </c>
      <c r="C421" s="147" t="s">
        <v>79</v>
      </c>
      <c r="D421" s="148">
        <v>2</v>
      </c>
    </row>
    <row r="422" spans="1:4" x14ac:dyDescent="0.2">
      <c r="A422" s="145">
        <v>249</v>
      </c>
      <c r="B422" s="146">
        <v>1351</v>
      </c>
      <c r="C422" s="147" t="s">
        <v>92</v>
      </c>
      <c r="D422" s="148">
        <v>2</v>
      </c>
    </row>
    <row r="423" spans="1:4" x14ac:dyDescent="0.2">
      <c r="A423" s="145">
        <v>249</v>
      </c>
      <c r="B423" s="146">
        <v>1352</v>
      </c>
      <c r="C423" s="147" t="s">
        <v>92</v>
      </c>
      <c r="D423" s="148">
        <v>1</v>
      </c>
    </row>
    <row r="424" spans="1:4" x14ac:dyDescent="0.2">
      <c r="A424" s="145">
        <v>250</v>
      </c>
      <c r="B424" s="146">
        <v>206</v>
      </c>
      <c r="C424" s="147" t="s">
        <v>95</v>
      </c>
      <c r="D424" s="148" t="s">
        <v>41</v>
      </c>
    </row>
    <row r="425" spans="1:4" x14ac:dyDescent="0.2">
      <c r="A425" s="145">
        <v>251</v>
      </c>
      <c r="B425" s="146">
        <v>210</v>
      </c>
      <c r="C425" s="147" t="s">
        <v>95</v>
      </c>
      <c r="D425" s="148" t="s">
        <v>41</v>
      </c>
    </row>
    <row r="426" spans="1:4" x14ac:dyDescent="0.2">
      <c r="A426" s="145">
        <v>252</v>
      </c>
      <c r="B426" s="146">
        <v>212</v>
      </c>
      <c r="C426" s="147" t="s">
        <v>95</v>
      </c>
      <c r="D426" s="148" t="s">
        <v>41</v>
      </c>
    </row>
    <row r="427" spans="1:4" x14ac:dyDescent="0.2">
      <c r="A427" s="145">
        <v>253</v>
      </c>
      <c r="B427" s="146">
        <v>1290</v>
      </c>
      <c r="C427" s="147" t="s">
        <v>95</v>
      </c>
      <c r="D427" s="148" t="s">
        <v>41</v>
      </c>
    </row>
    <row r="428" spans="1:4" x14ac:dyDescent="0.2">
      <c r="A428" s="145">
        <v>254</v>
      </c>
      <c r="B428" s="146">
        <v>1316</v>
      </c>
      <c r="C428" s="147" t="s">
        <v>96</v>
      </c>
      <c r="D428" s="148">
        <v>2</v>
      </c>
    </row>
    <row r="429" spans="1:4" x14ac:dyDescent="0.2">
      <c r="A429" s="145">
        <v>254</v>
      </c>
      <c r="B429" s="146">
        <v>1317</v>
      </c>
      <c r="C429" s="147" t="s">
        <v>96</v>
      </c>
      <c r="D429" s="148">
        <v>1</v>
      </c>
    </row>
    <row r="430" spans="1:4" x14ac:dyDescent="0.2">
      <c r="A430" s="145">
        <v>255</v>
      </c>
      <c r="B430" s="146">
        <v>1320</v>
      </c>
      <c r="C430" s="147" t="s">
        <v>97</v>
      </c>
      <c r="D430" s="148">
        <v>2</v>
      </c>
    </row>
    <row r="431" spans="1:4" x14ac:dyDescent="0.2">
      <c r="A431" s="145">
        <v>255</v>
      </c>
      <c r="B431" s="146">
        <v>1321</v>
      </c>
      <c r="C431" s="147" t="s">
        <v>97</v>
      </c>
      <c r="D431" s="148">
        <v>1</v>
      </c>
    </row>
    <row r="432" spans="1:4" x14ac:dyDescent="0.2">
      <c r="A432" s="145">
        <v>257</v>
      </c>
      <c r="B432" s="146">
        <v>57</v>
      </c>
      <c r="C432" s="147" t="s">
        <v>98</v>
      </c>
      <c r="D432" s="148">
        <v>1</v>
      </c>
    </row>
    <row r="433" spans="1:4" x14ac:dyDescent="0.2">
      <c r="A433" s="145">
        <v>257</v>
      </c>
      <c r="B433" s="146">
        <v>196</v>
      </c>
      <c r="C433" s="147" t="s">
        <v>98</v>
      </c>
      <c r="D433" s="148">
        <v>2</v>
      </c>
    </row>
    <row r="434" spans="1:4" x14ac:dyDescent="0.2">
      <c r="A434" s="145">
        <v>258</v>
      </c>
      <c r="B434" s="146">
        <v>56</v>
      </c>
      <c r="C434" s="147" t="s">
        <v>99</v>
      </c>
      <c r="D434" s="148">
        <v>1</v>
      </c>
    </row>
    <row r="435" spans="1:4" x14ac:dyDescent="0.2">
      <c r="A435" s="145">
        <v>258</v>
      </c>
      <c r="B435" s="146">
        <v>195</v>
      </c>
      <c r="C435" s="147" t="s">
        <v>99</v>
      </c>
      <c r="D435" s="148">
        <v>2</v>
      </c>
    </row>
    <row r="436" spans="1:4" x14ac:dyDescent="0.2">
      <c r="A436" s="145">
        <v>259</v>
      </c>
      <c r="B436" s="146">
        <v>94</v>
      </c>
      <c r="C436" s="147" t="s">
        <v>100</v>
      </c>
      <c r="D436" s="148">
        <v>1</v>
      </c>
    </row>
    <row r="437" spans="1:4" x14ac:dyDescent="0.2">
      <c r="A437" s="145">
        <v>259</v>
      </c>
      <c r="B437" s="146">
        <v>167</v>
      </c>
      <c r="C437" s="147" t="s">
        <v>100</v>
      </c>
      <c r="D437" s="148">
        <v>2</v>
      </c>
    </row>
    <row r="438" spans="1:4" x14ac:dyDescent="0.2">
      <c r="A438" s="145">
        <v>260</v>
      </c>
      <c r="B438" s="146">
        <v>59</v>
      </c>
      <c r="C438" s="147" t="s">
        <v>99</v>
      </c>
      <c r="D438" s="148" t="s">
        <v>279</v>
      </c>
    </row>
    <row r="439" spans="1:4" x14ac:dyDescent="0.2">
      <c r="A439" s="145">
        <v>260</v>
      </c>
      <c r="B439" s="146">
        <v>191</v>
      </c>
      <c r="C439" s="147" t="s">
        <v>99</v>
      </c>
      <c r="D439" s="148" t="s">
        <v>279</v>
      </c>
    </row>
    <row r="440" spans="1:4" x14ac:dyDescent="0.2">
      <c r="A440" s="145">
        <v>261</v>
      </c>
      <c r="B440" s="146">
        <v>55</v>
      </c>
      <c r="C440" s="147" t="s">
        <v>99</v>
      </c>
      <c r="D440" s="148">
        <v>1</v>
      </c>
    </row>
    <row r="441" spans="1:4" x14ac:dyDescent="0.2">
      <c r="A441" s="145">
        <v>261</v>
      </c>
      <c r="B441" s="146">
        <v>194</v>
      </c>
      <c r="C441" s="147" t="s">
        <v>99</v>
      </c>
      <c r="D441" s="148" t="s">
        <v>282</v>
      </c>
    </row>
    <row r="442" spans="1:4" x14ac:dyDescent="0.2">
      <c r="A442" s="145">
        <v>262</v>
      </c>
      <c r="B442" s="146">
        <v>57</v>
      </c>
      <c r="C442" s="147" t="s">
        <v>99</v>
      </c>
      <c r="D442" s="148">
        <v>1</v>
      </c>
    </row>
    <row r="443" spans="1:4" x14ac:dyDescent="0.2">
      <c r="A443" s="145">
        <v>262</v>
      </c>
      <c r="B443" s="146">
        <v>196</v>
      </c>
      <c r="C443" s="147" t="s">
        <v>99</v>
      </c>
      <c r="D443" s="148" t="s">
        <v>284</v>
      </c>
    </row>
    <row r="444" spans="1:4" x14ac:dyDescent="0.2">
      <c r="A444" s="145">
        <v>263</v>
      </c>
      <c r="B444" s="146">
        <v>1010</v>
      </c>
      <c r="C444" s="147" t="s">
        <v>99</v>
      </c>
      <c r="D444" s="148">
        <v>2</v>
      </c>
    </row>
    <row r="445" spans="1:4" x14ac:dyDescent="0.2">
      <c r="A445" s="145">
        <v>263</v>
      </c>
      <c r="B445" s="146">
        <v>1011</v>
      </c>
      <c r="C445" s="147" t="s">
        <v>99</v>
      </c>
      <c r="D445" s="148">
        <v>1</v>
      </c>
    </row>
    <row r="446" spans="1:4" x14ac:dyDescent="0.2">
      <c r="A446" s="145">
        <v>264</v>
      </c>
      <c r="B446" s="146">
        <v>1069</v>
      </c>
      <c r="C446" s="147" t="s">
        <v>99</v>
      </c>
      <c r="D446" s="148">
        <v>1</v>
      </c>
    </row>
    <row r="447" spans="1:4" x14ac:dyDescent="0.2">
      <c r="A447" s="145">
        <v>264</v>
      </c>
      <c r="B447" s="146">
        <v>1070</v>
      </c>
      <c r="C447" s="147" t="s">
        <v>99</v>
      </c>
      <c r="D447" s="148">
        <v>2</v>
      </c>
    </row>
    <row r="448" spans="1:4" x14ac:dyDescent="0.2">
      <c r="A448" s="145">
        <v>265</v>
      </c>
      <c r="B448" s="146">
        <v>190</v>
      </c>
      <c r="C448" s="147" t="s">
        <v>101</v>
      </c>
      <c r="D448" s="148" t="s">
        <v>281</v>
      </c>
    </row>
    <row r="449" spans="1:4" x14ac:dyDescent="0.2">
      <c r="A449" s="145">
        <v>266</v>
      </c>
      <c r="B449" s="146">
        <v>191</v>
      </c>
      <c r="C449" s="147" t="s">
        <v>101</v>
      </c>
      <c r="D449" s="148" t="s">
        <v>41</v>
      </c>
    </row>
    <row r="450" spans="1:4" x14ac:dyDescent="0.2">
      <c r="A450" s="145">
        <v>267</v>
      </c>
      <c r="B450" s="146">
        <v>192</v>
      </c>
      <c r="C450" s="147" t="s">
        <v>101</v>
      </c>
      <c r="D450" s="148" t="s">
        <v>41</v>
      </c>
    </row>
    <row r="451" spans="1:4" x14ac:dyDescent="0.2">
      <c r="A451" s="145">
        <v>268</v>
      </c>
      <c r="B451" s="146">
        <v>193</v>
      </c>
      <c r="C451" s="147" t="s">
        <v>101</v>
      </c>
      <c r="D451" s="148" t="s">
        <v>281</v>
      </c>
    </row>
    <row r="452" spans="1:4" x14ac:dyDescent="0.2">
      <c r="A452" s="145">
        <v>269</v>
      </c>
      <c r="B452" s="146">
        <v>194</v>
      </c>
      <c r="C452" s="147" t="s">
        <v>101</v>
      </c>
      <c r="D452" s="148" t="s">
        <v>41</v>
      </c>
    </row>
    <row r="453" spans="1:4" x14ac:dyDescent="0.2">
      <c r="A453" s="145">
        <v>270</v>
      </c>
      <c r="B453" s="146">
        <v>196</v>
      </c>
      <c r="C453" s="147" t="s">
        <v>101</v>
      </c>
      <c r="D453" s="148" t="s">
        <v>281</v>
      </c>
    </row>
    <row r="454" spans="1:4" x14ac:dyDescent="0.2">
      <c r="A454" s="145">
        <v>271</v>
      </c>
      <c r="B454" s="146">
        <v>1088</v>
      </c>
      <c r="C454" s="147" t="s">
        <v>101</v>
      </c>
      <c r="D454" s="148" t="s">
        <v>41</v>
      </c>
    </row>
    <row r="455" spans="1:4" x14ac:dyDescent="0.2">
      <c r="A455" s="145">
        <v>272</v>
      </c>
      <c r="B455" s="146">
        <v>1089</v>
      </c>
      <c r="C455" s="147" t="s">
        <v>101</v>
      </c>
      <c r="D455" s="148" t="s">
        <v>41</v>
      </c>
    </row>
    <row r="456" spans="1:4" x14ac:dyDescent="0.2">
      <c r="A456" s="145">
        <v>273</v>
      </c>
      <c r="B456" s="146">
        <v>1090</v>
      </c>
      <c r="C456" s="147" t="s">
        <v>101</v>
      </c>
      <c r="D456" s="148" t="s">
        <v>41</v>
      </c>
    </row>
    <row r="457" spans="1:4" x14ac:dyDescent="0.2">
      <c r="A457" s="145">
        <v>274</v>
      </c>
      <c r="B457" s="146">
        <v>1115</v>
      </c>
      <c r="C457" s="147" t="s">
        <v>101</v>
      </c>
      <c r="D457" s="148" t="s">
        <v>41</v>
      </c>
    </row>
    <row r="458" spans="1:4" x14ac:dyDescent="0.2">
      <c r="A458" s="145">
        <v>276</v>
      </c>
      <c r="B458" s="146">
        <v>1347</v>
      </c>
      <c r="C458" s="147" t="s">
        <v>101</v>
      </c>
      <c r="D458" s="148" t="s">
        <v>41</v>
      </c>
    </row>
    <row r="459" spans="1:4" x14ac:dyDescent="0.2">
      <c r="A459" s="145">
        <v>277</v>
      </c>
      <c r="B459" s="146">
        <v>52</v>
      </c>
      <c r="C459" s="147" t="s">
        <v>102</v>
      </c>
      <c r="D459" s="148" t="s">
        <v>41</v>
      </c>
    </row>
    <row r="460" spans="1:4" x14ac:dyDescent="0.2">
      <c r="A460" s="145">
        <v>278</v>
      </c>
      <c r="B460" s="146">
        <v>105</v>
      </c>
      <c r="C460" s="147" t="s">
        <v>103</v>
      </c>
      <c r="D460" s="148" t="s">
        <v>41</v>
      </c>
    </row>
    <row r="461" spans="1:4" x14ac:dyDescent="0.2">
      <c r="A461" s="145">
        <v>279</v>
      </c>
      <c r="B461" s="146">
        <v>16</v>
      </c>
      <c r="C461" s="147" t="s">
        <v>104</v>
      </c>
      <c r="D461" s="148" t="s">
        <v>41</v>
      </c>
    </row>
    <row r="462" spans="1:4" x14ac:dyDescent="0.2">
      <c r="A462" s="145">
        <v>280</v>
      </c>
      <c r="B462" s="146">
        <v>170</v>
      </c>
      <c r="C462" s="147" t="s">
        <v>105</v>
      </c>
      <c r="D462" s="148" t="s">
        <v>279</v>
      </c>
    </row>
    <row r="463" spans="1:4" x14ac:dyDescent="0.2">
      <c r="A463" s="145">
        <v>281</v>
      </c>
      <c r="B463" s="146">
        <v>11</v>
      </c>
      <c r="C463" s="147" t="s">
        <v>106</v>
      </c>
      <c r="D463" s="148">
        <v>2</v>
      </c>
    </row>
    <row r="464" spans="1:4" x14ac:dyDescent="0.2">
      <c r="A464" s="145">
        <v>281</v>
      </c>
      <c r="B464" s="146">
        <v>95</v>
      </c>
      <c r="C464" s="147" t="s">
        <v>106</v>
      </c>
      <c r="D464" s="148">
        <v>1</v>
      </c>
    </row>
    <row r="465" spans="1:4" x14ac:dyDescent="0.2">
      <c r="A465" s="145">
        <v>283</v>
      </c>
      <c r="B465" s="146">
        <v>1016</v>
      </c>
      <c r="C465" s="147" t="s">
        <v>107</v>
      </c>
      <c r="D465" s="148">
        <v>1</v>
      </c>
    </row>
    <row r="466" spans="1:4" x14ac:dyDescent="0.2">
      <c r="A466" s="145">
        <v>283</v>
      </c>
      <c r="B466" s="146">
        <v>1017</v>
      </c>
      <c r="C466" s="147" t="s">
        <v>107</v>
      </c>
      <c r="D466" s="148">
        <v>2</v>
      </c>
    </row>
    <row r="467" spans="1:4" x14ac:dyDescent="0.2">
      <c r="A467" s="145">
        <v>284</v>
      </c>
      <c r="B467" s="146">
        <v>177</v>
      </c>
      <c r="C467" s="147" t="s">
        <v>48</v>
      </c>
      <c r="D467" s="148" t="s">
        <v>41</v>
      </c>
    </row>
    <row r="468" spans="1:4" x14ac:dyDescent="0.2">
      <c r="A468" s="145">
        <v>285</v>
      </c>
      <c r="B468" s="146">
        <v>178</v>
      </c>
      <c r="C468" s="147" t="s">
        <v>48</v>
      </c>
      <c r="D468" s="148" t="s">
        <v>279</v>
      </c>
    </row>
    <row r="469" spans="1:4" x14ac:dyDescent="0.2">
      <c r="A469" s="145">
        <v>286</v>
      </c>
      <c r="B469" s="146">
        <v>103</v>
      </c>
      <c r="C469" s="147" t="s">
        <v>108</v>
      </c>
      <c r="D469" s="148" t="s">
        <v>41</v>
      </c>
    </row>
    <row r="470" spans="1:4" x14ac:dyDescent="0.2">
      <c r="A470" s="145">
        <v>287</v>
      </c>
      <c r="B470" s="146">
        <v>1364</v>
      </c>
      <c r="C470" s="147" t="s">
        <v>109</v>
      </c>
      <c r="D470" s="148" t="s">
        <v>41</v>
      </c>
    </row>
    <row r="471" spans="1:4" x14ac:dyDescent="0.2">
      <c r="A471" s="145">
        <v>287</v>
      </c>
      <c r="B471" s="146">
        <v>1402</v>
      </c>
      <c r="C471" s="147" t="s">
        <v>109</v>
      </c>
      <c r="D471" s="148" t="s">
        <v>41</v>
      </c>
    </row>
    <row r="472" spans="1:4" x14ac:dyDescent="0.2">
      <c r="A472" s="145">
        <v>288</v>
      </c>
      <c r="B472" s="146">
        <v>1036</v>
      </c>
      <c r="C472" s="147" t="s">
        <v>110</v>
      </c>
      <c r="D472" s="148" t="s">
        <v>41</v>
      </c>
    </row>
    <row r="473" spans="1:4" x14ac:dyDescent="0.2">
      <c r="A473" s="145">
        <v>289</v>
      </c>
      <c r="B473" s="146">
        <v>1041</v>
      </c>
      <c r="C473" s="147" t="s">
        <v>110</v>
      </c>
      <c r="D473" s="148" t="s">
        <v>41</v>
      </c>
    </row>
    <row r="474" spans="1:4" x14ac:dyDescent="0.2">
      <c r="A474" s="145">
        <v>290</v>
      </c>
      <c r="B474" s="146">
        <v>1050</v>
      </c>
      <c r="C474" s="147" t="s">
        <v>110</v>
      </c>
      <c r="D474" s="148" t="s">
        <v>41</v>
      </c>
    </row>
    <row r="475" spans="1:4" x14ac:dyDescent="0.2">
      <c r="A475" s="145">
        <v>291</v>
      </c>
      <c r="B475" s="146">
        <v>1051</v>
      </c>
      <c r="C475" s="147" t="s">
        <v>110</v>
      </c>
      <c r="D475" s="148" t="s">
        <v>41</v>
      </c>
    </row>
    <row r="476" spans="1:4" x14ac:dyDescent="0.2">
      <c r="A476" s="145">
        <v>292</v>
      </c>
      <c r="B476" s="146">
        <v>1052</v>
      </c>
      <c r="C476" s="147" t="s">
        <v>110</v>
      </c>
      <c r="D476" s="148" t="s">
        <v>41</v>
      </c>
    </row>
    <row r="477" spans="1:4" x14ac:dyDescent="0.2">
      <c r="A477" s="145">
        <v>297</v>
      </c>
      <c r="B477" s="146">
        <v>1367</v>
      </c>
      <c r="C477" s="147" t="s">
        <v>110</v>
      </c>
      <c r="D477" s="148" t="s">
        <v>41</v>
      </c>
    </row>
    <row r="478" spans="1:4" x14ac:dyDescent="0.2">
      <c r="A478" s="145">
        <v>298</v>
      </c>
      <c r="B478" s="146">
        <v>1368</v>
      </c>
      <c r="C478" s="147" t="s">
        <v>110</v>
      </c>
      <c r="D478" s="148" t="s">
        <v>41</v>
      </c>
    </row>
    <row r="479" spans="1:4" x14ac:dyDescent="0.2">
      <c r="A479" s="145">
        <v>299</v>
      </c>
      <c r="B479" s="146">
        <v>1053</v>
      </c>
      <c r="C479" s="147" t="s">
        <v>110</v>
      </c>
      <c r="D479" s="148" t="s">
        <v>41</v>
      </c>
    </row>
    <row r="480" spans="1:4" x14ac:dyDescent="0.2">
      <c r="A480" s="145">
        <v>300</v>
      </c>
      <c r="B480" s="146">
        <v>1080</v>
      </c>
      <c r="C480" s="147" t="s">
        <v>111</v>
      </c>
      <c r="D480" s="148">
        <v>1</v>
      </c>
    </row>
    <row r="481" spans="1:4" x14ac:dyDescent="0.2">
      <c r="A481" s="145">
        <v>300</v>
      </c>
      <c r="B481" s="146">
        <v>1081</v>
      </c>
      <c r="C481" s="147" t="s">
        <v>111</v>
      </c>
      <c r="D481" s="148">
        <v>1</v>
      </c>
    </row>
    <row r="482" spans="1:4" x14ac:dyDescent="0.2">
      <c r="A482" s="145">
        <v>301</v>
      </c>
      <c r="B482" s="146">
        <v>1095</v>
      </c>
      <c r="C482" s="147" t="s">
        <v>112</v>
      </c>
      <c r="D482" s="148">
        <v>1</v>
      </c>
    </row>
    <row r="483" spans="1:4" x14ac:dyDescent="0.2">
      <c r="A483" s="145">
        <v>301</v>
      </c>
      <c r="B483" s="146">
        <v>1096</v>
      </c>
      <c r="C483" s="147" t="s">
        <v>112</v>
      </c>
      <c r="D483" s="148">
        <v>1</v>
      </c>
    </row>
    <row r="484" spans="1:4" x14ac:dyDescent="0.2">
      <c r="A484" s="145">
        <v>302</v>
      </c>
      <c r="B484" s="146">
        <v>1101</v>
      </c>
      <c r="C484" s="147" t="s">
        <v>113</v>
      </c>
      <c r="D484" s="148">
        <v>1</v>
      </c>
    </row>
    <row r="485" spans="1:4" x14ac:dyDescent="0.2">
      <c r="A485" s="145">
        <v>302</v>
      </c>
      <c r="B485" s="146">
        <v>1102</v>
      </c>
      <c r="C485" s="147" t="s">
        <v>113</v>
      </c>
      <c r="D485" s="148">
        <v>1</v>
      </c>
    </row>
    <row r="486" spans="1:4" x14ac:dyDescent="0.2">
      <c r="A486" s="145">
        <v>303</v>
      </c>
      <c r="B486" s="146">
        <v>1054</v>
      </c>
      <c r="C486" s="147" t="s">
        <v>110</v>
      </c>
      <c r="D486" s="148" t="s">
        <v>41</v>
      </c>
    </row>
    <row r="487" spans="1:4" x14ac:dyDescent="0.2">
      <c r="A487" s="145">
        <v>304</v>
      </c>
      <c r="B487" s="146">
        <v>1083</v>
      </c>
      <c r="C487" s="147" t="s">
        <v>110</v>
      </c>
      <c r="D487" s="148" t="s">
        <v>41</v>
      </c>
    </row>
    <row r="488" spans="1:4" x14ac:dyDescent="0.2">
      <c r="A488" s="145">
        <v>305</v>
      </c>
      <c r="B488" s="146">
        <v>1084</v>
      </c>
      <c r="C488" s="147" t="s">
        <v>114</v>
      </c>
      <c r="D488" s="148">
        <v>1</v>
      </c>
    </row>
    <row r="489" spans="1:4" x14ac:dyDescent="0.2">
      <c r="A489" s="145">
        <v>305</v>
      </c>
      <c r="B489" s="146">
        <v>1085</v>
      </c>
      <c r="C489" s="147" t="s">
        <v>114</v>
      </c>
      <c r="D489" s="148">
        <v>2</v>
      </c>
    </row>
    <row r="490" spans="1:4" x14ac:dyDescent="0.2">
      <c r="A490" s="145">
        <v>306</v>
      </c>
      <c r="B490" s="146">
        <v>1086</v>
      </c>
      <c r="C490" s="147" t="s">
        <v>114</v>
      </c>
      <c r="D490" s="148">
        <v>1</v>
      </c>
    </row>
    <row r="491" spans="1:4" x14ac:dyDescent="0.2">
      <c r="A491" s="145">
        <v>306</v>
      </c>
      <c r="B491" s="146">
        <v>1087</v>
      </c>
      <c r="C491" s="147" t="s">
        <v>114</v>
      </c>
      <c r="D491" s="148">
        <v>2</v>
      </c>
    </row>
    <row r="492" spans="1:4" x14ac:dyDescent="0.2">
      <c r="A492" s="145">
        <v>307</v>
      </c>
      <c r="B492" s="146">
        <v>1091</v>
      </c>
      <c r="C492" s="147" t="s">
        <v>114</v>
      </c>
      <c r="D492" s="148">
        <v>1</v>
      </c>
    </row>
    <row r="493" spans="1:4" x14ac:dyDescent="0.2">
      <c r="A493" s="145">
        <v>307</v>
      </c>
      <c r="B493" s="146">
        <v>1092</v>
      </c>
      <c r="C493" s="147" t="s">
        <v>114</v>
      </c>
      <c r="D493" s="148">
        <v>2</v>
      </c>
    </row>
    <row r="494" spans="1:4" x14ac:dyDescent="0.2">
      <c r="A494" s="145">
        <v>308</v>
      </c>
      <c r="B494" s="146">
        <v>1093</v>
      </c>
      <c r="C494" s="147" t="s">
        <v>114</v>
      </c>
      <c r="D494" s="148">
        <v>1</v>
      </c>
    </row>
    <row r="495" spans="1:4" x14ac:dyDescent="0.2">
      <c r="A495" s="145">
        <v>308</v>
      </c>
      <c r="B495" s="146">
        <v>1094</v>
      </c>
      <c r="C495" s="147" t="s">
        <v>114</v>
      </c>
      <c r="D495" s="148">
        <v>2</v>
      </c>
    </row>
    <row r="496" spans="1:4" x14ac:dyDescent="0.2">
      <c r="A496" s="145">
        <v>309</v>
      </c>
      <c r="B496" s="146">
        <v>1098</v>
      </c>
      <c r="C496" s="147" t="s">
        <v>115</v>
      </c>
      <c r="D496" s="148">
        <v>1</v>
      </c>
    </row>
    <row r="497" spans="1:4" x14ac:dyDescent="0.2">
      <c r="A497" s="145">
        <v>309</v>
      </c>
      <c r="B497" s="146">
        <v>1099</v>
      </c>
      <c r="C497" s="147" t="s">
        <v>115</v>
      </c>
      <c r="D497" s="148">
        <v>1</v>
      </c>
    </row>
    <row r="498" spans="1:4" x14ac:dyDescent="0.2">
      <c r="A498" s="145">
        <v>310</v>
      </c>
      <c r="B498" s="146">
        <v>1155</v>
      </c>
      <c r="C498" s="147" t="s">
        <v>116</v>
      </c>
      <c r="D498" s="148">
        <v>2</v>
      </c>
    </row>
    <row r="499" spans="1:4" x14ac:dyDescent="0.2">
      <c r="A499" s="145">
        <v>310</v>
      </c>
      <c r="B499" s="146">
        <v>1156</v>
      </c>
      <c r="C499" s="147" t="s">
        <v>116</v>
      </c>
      <c r="D499" s="148">
        <v>1</v>
      </c>
    </row>
    <row r="500" spans="1:4" x14ac:dyDescent="0.2">
      <c r="A500" s="145">
        <v>312</v>
      </c>
      <c r="B500" s="146">
        <v>1154</v>
      </c>
      <c r="C500" s="147" t="s">
        <v>117</v>
      </c>
      <c r="D500" s="148">
        <v>2</v>
      </c>
    </row>
    <row r="501" spans="1:4" x14ac:dyDescent="0.2">
      <c r="A501" s="145">
        <v>313</v>
      </c>
      <c r="B501" s="146">
        <v>1006</v>
      </c>
      <c r="C501" s="147" t="s">
        <v>118</v>
      </c>
      <c r="D501" s="148" t="s">
        <v>41</v>
      </c>
    </row>
    <row r="502" spans="1:4" x14ac:dyDescent="0.2">
      <c r="A502" s="145">
        <v>314</v>
      </c>
      <c r="B502" s="146">
        <v>104</v>
      </c>
      <c r="C502" s="147" t="s">
        <v>119</v>
      </c>
      <c r="D502" s="148" t="s">
        <v>279</v>
      </c>
    </row>
    <row r="503" spans="1:4" x14ac:dyDescent="0.2">
      <c r="A503" s="145">
        <v>315</v>
      </c>
      <c r="B503" s="146">
        <v>178</v>
      </c>
      <c r="C503" s="147" t="s">
        <v>120</v>
      </c>
      <c r="D503" s="148" t="s">
        <v>279</v>
      </c>
    </row>
    <row r="504" spans="1:4" x14ac:dyDescent="0.2">
      <c r="A504" s="145">
        <v>315</v>
      </c>
      <c r="B504" s="146">
        <v>227</v>
      </c>
      <c r="C504" s="147" t="s">
        <v>120</v>
      </c>
      <c r="D504" s="148" t="s">
        <v>279</v>
      </c>
    </row>
    <row r="505" spans="1:4" x14ac:dyDescent="0.2">
      <c r="A505" s="145">
        <v>316</v>
      </c>
      <c r="B505" s="146">
        <v>53</v>
      </c>
      <c r="C505" s="147" t="s">
        <v>121</v>
      </c>
      <c r="D505" s="148">
        <v>2</v>
      </c>
    </row>
    <row r="506" spans="1:4" x14ac:dyDescent="0.2">
      <c r="A506" s="145">
        <v>316</v>
      </c>
      <c r="B506" s="146">
        <v>198</v>
      </c>
      <c r="C506" s="147" t="s">
        <v>121</v>
      </c>
      <c r="D506" s="148">
        <v>1</v>
      </c>
    </row>
    <row r="507" spans="1:4" x14ac:dyDescent="0.2">
      <c r="A507" s="145">
        <v>317</v>
      </c>
      <c r="B507" s="146">
        <v>70</v>
      </c>
      <c r="C507" s="147" t="s">
        <v>121</v>
      </c>
      <c r="D507" s="148" t="s">
        <v>284</v>
      </c>
    </row>
    <row r="508" spans="1:4" x14ac:dyDescent="0.2">
      <c r="A508" s="145">
        <v>317</v>
      </c>
      <c r="B508" s="146">
        <v>183</v>
      </c>
      <c r="C508" s="147" t="s">
        <v>121</v>
      </c>
      <c r="D508" s="148" t="s">
        <v>285</v>
      </c>
    </row>
    <row r="509" spans="1:4" x14ac:dyDescent="0.2">
      <c r="A509" s="145">
        <v>318</v>
      </c>
      <c r="B509" s="146">
        <v>74</v>
      </c>
      <c r="C509" s="147" t="s">
        <v>121</v>
      </c>
      <c r="D509" s="148">
        <v>1</v>
      </c>
    </row>
    <row r="510" spans="1:4" x14ac:dyDescent="0.2">
      <c r="A510" s="145">
        <v>318</v>
      </c>
      <c r="B510" s="146">
        <v>180</v>
      </c>
      <c r="C510" s="147" t="s">
        <v>121</v>
      </c>
      <c r="D510" s="148">
        <v>1</v>
      </c>
    </row>
    <row r="511" spans="1:4" x14ac:dyDescent="0.2">
      <c r="A511" s="145">
        <v>319</v>
      </c>
      <c r="B511" s="146">
        <v>71</v>
      </c>
      <c r="C511" s="147" t="s">
        <v>122</v>
      </c>
      <c r="D511" s="148" t="s">
        <v>288</v>
      </c>
    </row>
    <row r="512" spans="1:4" x14ac:dyDescent="0.2">
      <c r="A512" s="145">
        <v>319</v>
      </c>
      <c r="B512" s="146">
        <v>183</v>
      </c>
      <c r="C512" s="147" t="s">
        <v>122</v>
      </c>
      <c r="D512" s="148" t="s">
        <v>286</v>
      </c>
    </row>
    <row r="513" spans="1:4" x14ac:dyDescent="0.2">
      <c r="A513" s="145">
        <v>320</v>
      </c>
      <c r="B513" s="146">
        <v>72</v>
      </c>
      <c r="C513" s="147" t="s">
        <v>121</v>
      </c>
      <c r="D513" s="148">
        <v>2</v>
      </c>
    </row>
    <row r="514" spans="1:4" x14ac:dyDescent="0.2">
      <c r="A514" s="145">
        <v>320</v>
      </c>
      <c r="B514" s="146">
        <v>184</v>
      </c>
      <c r="C514" s="147" t="s">
        <v>121</v>
      </c>
      <c r="D514" s="148">
        <v>1</v>
      </c>
    </row>
    <row r="515" spans="1:4" x14ac:dyDescent="0.2">
      <c r="A515" s="145">
        <v>321</v>
      </c>
      <c r="B515" s="146">
        <v>1004</v>
      </c>
      <c r="C515" s="147" t="s">
        <v>121</v>
      </c>
      <c r="D515" s="148">
        <v>1</v>
      </c>
    </row>
    <row r="516" spans="1:4" x14ac:dyDescent="0.2">
      <c r="A516" s="145">
        <v>321</v>
      </c>
      <c r="B516" s="146">
        <v>1005</v>
      </c>
      <c r="C516" s="147" t="s">
        <v>121</v>
      </c>
      <c r="D516" s="148">
        <v>1</v>
      </c>
    </row>
    <row r="517" spans="1:4" x14ac:dyDescent="0.2">
      <c r="A517" s="145">
        <v>322</v>
      </c>
      <c r="B517" s="146">
        <v>1073</v>
      </c>
      <c r="C517" s="147" t="s">
        <v>121</v>
      </c>
      <c r="D517" s="148">
        <v>1</v>
      </c>
    </row>
    <row r="518" spans="1:4" x14ac:dyDescent="0.2">
      <c r="A518" s="145">
        <v>322</v>
      </c>
      <c r="B518" s="146">
        <v>1074</v>
      </c>
      <c r="C518" s="147" t="s">
        <v>121</v>
      </c>
      <c r="D518" s="148">
        <v>1</v>
      </c>
    </row>
    <row r="519" spans="1:4" x14ac:dyDescent="0.2">
      <c r="A519" s="145">
        <v>323</v>
      </c>
      <c r="B519" s="146">
        <v>1284</v>
      </c>
      <c r="C519" s="147" t="s">
        <v>121</v>
      </c>
      <c r="D519" s="148">
        <v>1</v>
      </c>
    </row>
    <row r="520" spans="1:4" x14ac:dyDescent="0.2">
      <c r="A520" s="145">
        <v>323</v>
      </c>
      <c r="B520" s="146">
        <v>1285</v>
      </c>
      <c r="C520" s="147" t="s">
        <v>121</v>
      </c>
      <c r="D520" s="148" t="s">
        <v>287</v>
      </c>
    </row>
    <row r="521" spans="1:4" x14ac:dyDescent="0.2">
      <c r="A521" s="145">
        <v>324</v>
      </c>
      <c r="B521" s="146">
        <v>1007</v>
      </c>
      <c r="C521" s="147" t="s">
        <v>123</v>
      </c>
      <c r="D521" s="148">
        <v>1</v>
      </c>
    </row>
    <row r="522" spans="1:4" x14ac:dyDescent="0.2">
      <c r="A522" s="145">
        <v>325</v>
      </c>
      <c r="B522" s="146">
        <v>183</v>
      </c>
      <c r="C522" s="147" t="s">
        <v>124</v>
      </c>
      <c r="D522" s="148">
        <v>1</v>
      </c>
    </row>
    <row r="523" spans="1:4" x14ac:dyDescent="0.2">
      <c r="A523" s="145">
        <v>325</v>
      </c>
      <c r="B523" s="146">
        <v>186</v>
      </c>
      <c r="C523" s="147" t="s">
        <v>124</v>
      </c>
      <c r="D523" s="148">
        <v>1</v>
      </c>
    </row>
    <row r="524" spans="1:4" x14ac:dyDescent="0.2">
      <c r="A524" s="145">
        <v>325</v>
      </c>
      <c r="B524" s="146">
        <v>206</v>
      </c>
      <c r="C524" s="147" t="s">
        <v>124</v>
      </c>
      <c r="D524" s="148">
        <v>2</v>
      </c>
    </row>
    <row r="525" spans="1:4" x14ac:dyDescent="0.2">
      <c r="A525" s="145">
        <v>326</v>
      </c>
      <c r="B525" s="146">
        <v>184</v>
      </c>
      <c r="C525" s="147" t="s">
        <v>124</v>
      </c>
      <c r="D525" s="148">
        <v>1</v>
      </c>
    </row>
    <row r="526" spans="1:4" x14ac:dyDescent="0.2">
      <c r="A526" s="145">
        <v>326</v>
      </c>
      <c r="B526" s="146">
        <v>187</v>
      </c>
      <c r="C526" s="147" t="s">
        <v>124</v>
      </c>
      <c r="D526" s="148" t="s">
        <v>284</v>
      </c>
    </row>
    <row r="527" spans="1:4" x14ac:dyDescent="0.2">
      <c r="A527" s="145">
        <v>326</v>
      </c>
      <c r="B527" s="146">
        <v>210</v>
      </c>
      <c r="C527" s="147" t="s">
        <v>124</v>
      </c>
      <c r="D527" s="148" t="s">
        <v>284</v>
      </c>
    </row>
    <row r="528" spans="1:4" x14ac:dyDescent="0.2">
      <c r="A528" s="145">
        <v>327</v>
      </c>
      <c r="B528" s="146">
        <v>135</v>
      </c>
      <c r="C528" s="147" t="s">
        <v>124</v>
      </c>
      <c r="D528" s="148">
        <v>1</v>
      </c>
    </row>
    <row r="529" spans="1:4" x14ac:dyDescent="0.2">
      <c r="A529" s="145">
        <v>327</v>
      </c>
      <c r="B529" s="146">
        <v>198</v>
      </c>
      <c r="C529" s="147" t="s">
        <v>124</v>
      </c>
      <c r="D529" s="148">
        <v>1</v>
      </c>
    </row>
    <row r="530" spans="1:4" x14ac:dyDescent="0.2">
      <c r="A530" s="145">
        <v>327</v>
      </c>
      <c r="B530" s="146">
        <v>222</v>
      </c>
      <c r="C530" s="147" t="s">
        <v>124</v>
      </c>
      <c r="D530" s="148">
        <v>2</v>
      </c>
    </row>
    <row r="531" spans="1:4" x14ac:dyDescent="0.2">
      <c r="A531" s="145">
        <v>328</v>
      </c>
      <c r="B531" s="146">
        <v>1022</v>
      </c>
      <c r="C531" s="147" t="s">
        <v>124</v>
      </c>
      <c r="D531" s="148">
        <v>1</v>
      </c>
    </row>
    <row r="532" spans="1:4" x14ac:dyDescent="0.2">
      <c r="A532" s="145">
        <v>328</v>
      </c>
      <c r="B532" s="146">
        <v>1023</v>
      </c>
      <c r="C532" s="147" t="s">
        <v>124</v>
      </c>
      <c r="D532" s="148">
        <v>2</v>
      </c>
    </row>
    <row r="533" spans="1:4" x14ac:dyDescent="0.2">
      <c r="A533" s="145">
        <v>328</v>
      </c>
      <c r="B533" s="146">
        <v>1024</v>
      </c>
      <c r="C533" s="147" t="s">
        <v>124</v>
      </c>
      <c r="D533" s="148">
        <v>1</v>
      </c>
    </row>
    <row r="534" spans="1:4" x14ac:dyDescent="0.2">
      <c r="A534" s="145">
        <v>329</v>
      </c>
      <c r="B534" s="146">
        <v>1027</v>
      </c>
      <c r="C534" s="147" t="s">
        <v>124</v>
      </c>
      <c r="D534" s="148">
        <v>1</v>
      </c>
    </row>
    <row r="535" spans="1:4" x14ac:dyDescent="0.2">
      <c r="A535" s="145">
        <v>329</v>
      </c>
      <c r="B535" s="146">
        <v>1028</v>
      </c>
      <c r="C535" s="147" t="s">
        <v>124</v>
      </c>
      <c r="D535" s="148">
        <v>2</v>
      </c>
    </row>
    <row r="536" spans="1:4" x14ac:dyDescent="0.2">
      <c r="A536" s="145">
        <v>329</v>
      </c>
      <c r="B536" s="146">
        <v>1029</v>
      </c>
      <c r="C536" s="147" t="s">
        <v>124</v>
      </c>
      <c r="D536" s="148">
        <v>1</v>
      </c>
    </row>
    <row r="537" spans="1:4" x14ac:dyDescent="0.2">
      <c r="A537" s="145">
        <v>330</v>
      </c>
      <c r="B537" s="146">
        <v>1075</v>
      </c>
      <c r="C537" s="147" t="s">
        <v>124</v>
      </c>
      <c r="D537" s="148">
        <v>2</v>
      </c>
    </row>
    <row r="538" spans="1:4" x14ac:dyDescent="0.2">
      <c r="A538" s="145">
        <v>330</v>
      </c>
      <c r="B538" s="146">
        <v>1076</v>
      </c>
      <c r="C538" s="147" t="s">
        <v>124</v>
      </c>
      <c r="D538" s="148">
        <v>1</v>
      </c>
    </row>
    <row r="539" spans="1:4" x14ac:dyDescent="0.2">
      <c r="A539" s="145">
        <v>330</v>
      </c>
      <c r="B539" s="146">
        <v>1077</v>
      </c>
      <c r="C539" s="147" t="s">
        <v>124</v>
      </c>
      <c r="D539" s="148">
        <v>2</v>
      </c>
    </row>
    <row r="540" spans="1:4" x14ac:dyDescent="0.2">
      <c r="A540" s="145">
        <v>331</v>
      </c>
      <c r="B540" s="146">
        <v>1167</v>
      </c>
      <c r="C540" s="147" t="s">
        <v>124</v>
      </c>
      <c r="D540" s="148">
        <v>1</v>
      </c>
    </row>
    <row r="541" spans="1:4" x14ac:dyDescent="0.2">
      <c r="A541" s="145">
        <v>331</v>
      </c>
      <c r="B541" s="146">
        <v>1168</v>
      </c>
      <c r="C541" s="147" t="s">
        <v>124</v>
      </c>
      <c r="D541" s="148">
        <v>1</v>
      </c>
    </row>
    <row r="542" spans="1:4" x14ac:dyDescent="0.2">
      <c r="A542" s="145">
        <v>331</v>
      </c>
      <c r="B542" s="146">
        <v>1169</v>
      </c>
      <c r="C542" s="147" t="s">
        <v>124</v>
      </c>
      <c r="D542" s="148">
        <v>2</v>
      </c>
    </row>
    <row r="543" spans="1:4" x14ac:dyDescent="0.2">
      <c r="A543" s="145">
        <v>332</v>
      </c>
      <c r="B543" s="146">
        <v>1235</v>
      </c>
      <c r="C543" s="147" t="s">
        <v>124</v>
      </c>
      <c r="D543" s="148" t="s">
        <v>279</v>
      </c>
    </row>
    <row r="544" spans="1:4" x14ac:dyDescent="0.2">
      <c r="A544" s="145">
        <v>332</v>
      </c>
      <c r="B544" s="146">
        <v>1236</v>
      </c>
      <c r="C544" s="147" t="s">
        <v>124</v>
      </c>
      <c r="D544" s="148" t="s">
        <v>279</v>
      </c>
    </row>
    <row r="545" spans="1:4" x14ac:dyDescent="0.2">
      <c r="A545" s="145">
        <v>332</v>
      </c>
      <c r="B545" s="146">
        <v>1237</v>
      </c>
      <c r="C545" s="147" t="s">
        <v>124</v>
      </c>
      <c r="D545" s="148" t="s">
        <v>279</v>
      </c>
    </row>
    <row r="546" spans="1:4" x14ac:dyDescent="0.2">
      <c r="A546" s="145">
        <v>334</v>
      </c>
      <c r="B546" s="146">
        <v>1131</v>
      </c>
      <c r="C546" s="147" t="s">
        <v>125</v>
      </c>
      <c r="D546" s="148">
        <v>1</v>
      </c>
    </row>
    <row r="547" spans="1:4" x14ac:dyDescent="0.2">
      <c r="A547" s="145">
        <v>334</v>
      </c>
      <c r="B547" s="146">
        <v>1132</v>
      </c>
      <c r="C547" s="147" t="s">
        <v>125</v>
      </c>
      <c r="D547" s="148">
        <v>1</v>
      </c>
    </row>
    <row r="548" spans="1:4" x14ac:dyDescent="0.2">
      <c r="A548" s="145">
        <v>334</v>
      </c>
      <c r="B548" s="146">
        <v>1133</v>
      </c>
      <c r="C548" s="147" t="s">
        <v>125</v>
      </c>
      <c r="D548" s="148">
        <v>2</v>
      </c>
    </row>
    <row r="549" spans="1:4" x14ac:dyDescent="0.2">
      <c r="A549" s="145">
        <v>335</v>
      </c>
      <c r="B549" s="146">
        <v>18</v>
      </c>
      <c r="C549" s="147" t="s">
        <v>126</v>
      </c>
      <c r="D549" s="148">
        <v>1</v>
      </c>
    </row>
    <row r="550" spans="1:4" x14ac:dyDescent="0.2">
      <c r="A550" s="145">
        <v>336</v>
      </c>
      <c r="B550" s="146">
        <v>20</v>
      </c>
      <c r="C550" s="147" t="s">
        <v>127</v>
      </c>
      <c r="D550" s="148" t="s">
        <v>41</v>
      </c>
    </row>
    <row r="551" spans="1:4" x14ac:dyDescent="0.2">
      <c r="A551" s="145">
        <v>337</v>
      </c>
      <c r="B551" s="146">
        <v>82</v>
      </c>
      <c r="C551" s="147" t="s">
        <v>127</v>
      </c>
      <c r="D551" s="148" t="s">
        <v>41</v>
      </c>
    </row>
    <row r="552" spans="1:4" x14ac:dyDescent="0.2">
      <c r="A552" s="145">
        <v>338</v>
      </c>
      <c r="B552" s="146">
        <v>1365</v>
      </c>
      <c r="C552" s="147" t="s">
        <v>128</v>
      </c>
      <c r="D552" s="148">
        <v>2</v>
      </c>
    </row>
    <row r="553" spans="1:4" x14ac:dyDescent="0.2">
      <c r="A553" s="145">
        <v>338</v>
      </c>
      <c r="B553" s="146">
        <v>1366</v>
      </c>
      <c r="C553" s="147" t="s">
        <v>128</v>
      </c>
      <c r="D553" s="148">
        <v>1</v>
      </c>
    </row>
    <row r="554" spans="1:4" x14ac:dyDescent="0.2">
      <c r="A554" s="145">
        <v>339</v>
      </c>
      <c r="B554" s="146">
        <v>1025</v>
      </c>
      <c r="C554" s="147" t="s">
        <v>129</v>
      </c>
      <c r="D554" s="148" t="s">
        <v>41</v>
      </c>
    </row>
    <row r="555" spans="1:4" x14ac:dyDescent="0.2">
      <c r="A555" s="145">
        <v>340</v>
      </c>
      <c r="B555" s="146">
        <v>1030</v>
      </c>
      <c r="C555" s="147" t="s">
        <v>129</v>
      </c>
      <c r="D555" s="148" t="s">
        <v>41</v>
      </c>
    </row>
    <row r="556" spans="1:4" x14ac:dyDescent="0.2">
      <c r="A556" s="145">
        <v>341</v>
      </c>
      <c r="B556" s="146">
        <v>1032</v>
      </c>
      <c r="C556" s="147" t="s">
        <v>129</v>
      </c>
      <c r="D556" s="148" t="s">
        <v>41</v>
      </c>
    </row>
    <row r="557" spans="1:4" x14ac:dyDescent="0.2">
      <c r="A557" s="145">
        <v>342</v>
      </c>
      <c r="B557" s="146">
        <v>1123</v>
      </c>
      <c r="C557" s="147" t="s">
        <v>130</v>
      </c>
      <c r="D557" s="148">
        <v>2</v>
      </c>
    </row>
    <row r="558" spans="1:4" x14ac:dyDescent="0.2">
      <c r="A558" s="145">
        <v>343</v>
      </c>
      <c r="B558" s="146">
        <v>1134</v>
      </c>
      <c r="C558" s="147" t="s">
        <v>131</v>
      </c>
      <c r="D558" s="148">
        <v>2</v>
      </c>
    </row>
    <row r="559" spans="1:4" x14ac:dyDescent="0.2">
      <c r="A559" s="145">
        <v>344</v>
      </c>
      <c r="B559" s="146">
        <v>1135</v>
      </c>
      <c r="C559" s="147" t="s">
        <v>132</v>
      </c>
      <c r="D559" s="148">
        <v>1</v>
      </c>
    </row>
    <row r="560" spans="1:4" x14ac:dyDescent="0.2">
      <c r="A560" s="145">
        <v>344</v>
      </c>
      <c r="B560" s="146">
        <v>1136</v>
      </c>
      <c r="C560" s="147" t="s">
        <v>132</v>
      </c>
      <c r="D560" s="148" t="s">
        <v>41</v>
      </c>
    </row>
    <row r="561" spans="1:4" x14ac:dyDescent="0.2">
      <c r="A561" s="145">
        <v>344</v>
      </c>
      <c r="B561" s="146">
        <v>1137</v>
      </c>
      <c r="C561" s="147" t="s">
        <v>132</v>
      </c>
      <c r="D561" s="148">
        <v>2</v>
      </c>
    </row>
    <row r="562" spans="1:4" x14ac:dyDescent="0.2">
      <c r="A562" s="145">
        <v>345</v>
      </c>
      <c r="B562" s="146">
        <v>1138</v>
      </c>
      <c r="C562" s="147" t="s">
        <v>133</v>
      </c>
      <c r="D562" s="148">
        <v>2</v>
      </c>
    </row>
    <row r="563" spans="1:4" x14ac:dyDescent="0.2">
      <c r="A563" s="145">
        <v>346</v>
      </c>
      <c r="B563" s="146">
        <v>1130</v>
      </c>
      <c r="C563" s="147" t="s">
        <v>134</v>
      </c>
      <c r="D563" s="148" t="s">
        <v>281</v>
      </c>
    </row>
    <row r="564" spans="1:4" x14ac:dyDescent="0.2">
      <c r="A564" s="145">
        <v>347</v>
      </c>
      <c r="B564" s="146">
        <v>48</v>
      </c>
      <c r="C564" s="147" t="s">
        <v>135</v>
      </c>
      <c r="D564" s="148" t="s">
        <v>41</v>
      </c>
    </row>
    <row r="565" spans="1:4" x14ac:dyDescent="0.2">
      <c r="A565" s="145">
        <v>348</v>
      </c>
      <c r="B565" s="146">
        <v>49</v>
      </c>
      <c r="C565" s="147" t="s">
        <v>135</v>
      </c>
      <c r="D565" s="148" t="s">
        <v>41</v>
      </c>
    </row>
    <row r="566" spans="1:4" x14ac:dyDescent="0.2">
      <c r="A566" s="145">
        <v>349</v>
      </c>
      <c r="B566" s="146">
        <v>50</v>
      </c>
      <c r="C566" s="147" t="s">
        <v>79</v>
      </c>
      <c r="D566" s="148">
        <v>1</v>
      </c>
    </row>
    <row r="567" spans="1:4" x14ac:dyDescent="0.2">
      <c r="A567" s="145">
        <v>349</v>
      </c>
      <c r="B567" s="146">
        <v>222</v>
      </c>
      <c r="C567" s="147" t="s">
        <v>79</v>
      </c>
      <c r="D567" s="148">
        <v>2</v>
      </c>
    </row>
    <row r="568" spans="1:4" x14ac:dyDescent="0.2">
      <c r="A568" s="145">
        <v>350</v>
      </c>
      <c r="B568" s="146">
        <v>1047</v>
      </c>
      <c r="C568" s="147" t="s">
        <v>136</v>
      </c>
      <c r="D568" s="148" t="s">
        <v>41</v>
      </c>
    </row>
    <row r="569" spans="1:4" x14ac:dyDescent="0.2">
      <c r="A569" s="145">
        <v>351</v>
      </c>
      <c r="B569" s="146">
        <v>1082</v>
      </c>
      <c r="C569" s="147" t="s">
        <v>137</v>
      </c>
      <c r="D569" s="148">
        <v>1</v>
      </c>
    </row>
    <row r="570" spans="1:4" x14ac:dyDescent="0.2">
      <c r="A570" s="145">
        <v>352</v>
      </c>
      <c r="B570" s="146">
        <v>1097</v>
      </c>
      <c r="C570" s="147" t="s">
        <v>138</v>
      </c>
      <c r="D570" s="148">
        <v>1</v>
      </c>
    </row>
    <row r="571" spans="1:4" x14ac:dyDescent="0.2">
      <c r="A571" s="145">
        <v>353</v>
      </c>
      <c r="B571" s="146">
        <v>1103</v>
      </c>
      <c r="C571" s="147" t="s">
        <v>139</v>
      </c>
      <c r="D571" s="148">
        <v>1</v>
      </c>
    </row>
    <row r="572" spans="1:4" x14ac:dyDescent="0.2">
      <c r="A572" s="145">
        <v>354</v>
      </c>
      <c r="B572" s="146">
        <v>64</v>
      </c>
      <c r="C572" s="147" t="s">
        <v>55</v>
      </c>
      <c r="D572" s="148" t="s">
        <v>279</v>
      </c>
    </row>
    <row r="573" spans="1:4" x14ac:dyDescent="0.2">
      <c r="A573" s="145">
        <v>355</v>
      </c>
      <c r="B573" s="146">
        <v>1392</v>
      </c>
      <c r="C573" s="147" t="s">
        <v>140</v>
      </c>
      <c r="D573" s="148">
        <v>1</v>
      </c>
    </row>
    <row r="574" spans="1:4" x14ac:dyDescent="0.2">
      <c r="A574" s="145">
        <v>355</v>
      </c>
      <c r="B574" s="146">
        <v>1393</v>
      </c>
      <c r="C574" s="147" t="s">
        <v>140</v>
      </c>
      <c r="D574" s="148">
        <v>1</v>
      </c>
    </row>
    <row r="575" spans="1:4" x14ac:dyDescent="0.2">
      <c r="A575" s="145">
        <v>357</v>
      </c>
      <c r="B575" s="146">
        <v>1200</v>
      </c>
      <c r="C575" s="147" t="s">
        <v>141</v>
      </c>
      <c r="D575" s="148" t="s">
        <v>279</v>
      </c>
    </row>
    <row r="576" spans="1:4" x14ac:dyDescent="0.2">
      <c r="A576" s="145">
        <v>357</v>
      </c>
      <c r="B576" s="146">
        <v>1201</v>
      </c>
      <c r="C576" s="147" t="s">
        <v>141</v>
      </c>
      <c r="D576" s="148" t="s">
        <v>279</v>
      </c>
    </row>
    <row r="577" spans="1:4" x14ac:dyDescent="0.2">
      <c r="A577" s="145">
        <v>358</v>
      </c>
      <c r="B577" s="146">
        <v>1202</v>
      </c>
      <c r="C577" s="147" t="s">
        <v>141</v>
      </c>
      <c r="D577" s="148" t="s">
        <v>279</v>
      </c>
    </row>
    <row r="578" spans="1:4" x14ac:dyDescent="0.2">
      <c r="A578" s="145">
        <v>358</v>
      </c>
      <c r="B578" s="146">
        <v>1203</v>
      </c>
      <c r="C578" s="147" t="s">
        <v>141</v>
      </c>
      <c r="D578" s="148" t="s">
        <v>279</v>
      </c>
    </row>
    <row r="579" spans="1:4" x14ac:dyDescent="0.2">
      <c r="A579" s="145">
        <v>359</v>
      </c>
      <c r="B579" s="146">
        <v>1204</v>
      </c>
      <c r="C579" s="147" t="s">
        <v>141</v>
      </c>
      <c r="D579" s="148" t="s">
        <v>279</v>
      </c>
    </row>
    <row r="580" spans="1:4" x14ac:dyDescent="0.2">
      <c r="A580" s="145">
        <v>359</v>
      </c>
      <c r="B580" s="146">
        <v>1205</v>
      </c>
      <c r="C580" s="147" t="s">
        <v>141</v>
      </c>
      <c r="D580" s="148" t="s">
        <v>279</v>
      </c>
    </row>
    <row r="581" spans="1:4" x14ac:dyDescent="0.2">
      <c r="A581" s="145">
        <v>360</v>
      </c>
      <c r="B581" s="146">
        <v>1206</v>
      </c>
      <c r="C581" s="147" t="s">
        <v>141</v>
      </c>
      <c r="D581" s="148" t="s">
        <v>279</v>
      </c>
    </row>
    <row r="582" spans="1:4" x14ac:dyDescent="0.2">
      <c r="A582" s="145">
        <v>360</v>
      </c>
      <c r="B582" s="146">
        <v>1207</v>
      </c>
      <c r="C582" s="147" t="s">
        <v>141</v>
      </c>
      <c r="D582" s="148" t="s">
        <v>279</v>
      </c>
    </row>
    <row r="583" spans="1:4" x14ac:dyDescent="0.2">
      <c r="A583" s="145">
        <v>361</v>
      </c>
      <c r="B583" s="146">
        <v>1208</v>
      </c>
      <c r="C583" s="147" t="s">
        <v>141</v>
      </c>
      <c r="D583" s="148" t="s">
        <v>279</v>
      </c>
    </row>
    <row r="584" spans="1:4" x14ac:dyDescent="0.2">
      <c r="A584" s="145">
        <v>361</v>
      </c>
      <c r="B584" s="146">
        <v>1209</v>
      </c>
      <c r="C584" s="147" t="s">
        <v>141</v>
      </c>
      <c r="D584" s="148" t="s">
        <v>279</v>
      </c>
    </row>
    <row r="585" spans="1:4" x14ac:dyDescent="0.2">
      <c r="A585" s="145">
        <v>362</v>
      </c>
      <c r="B585" s="146">
        <v>1210</v>
      </c>
      <c r="C585" s="147" t="s">
        <v>141</v>
      </c>
      <c r="D585" s="148" t="s">
        <v>279</v>
      </c>
    </row>
    <row r="586" spans="1:4" x14ac:dyDescent="0.2">
      <c r="A586" s="145">
        <v>362</v>
      </c>
      <c r="B586" s="146">
        <v>1211</v>
      </c>
      <c r="C586" s="147" t="s">
        <v>141</v>
      </c>
      <c r="D586" s="148" t="s">
        <v>279</v>
      </c>
    </row>
    <row r="587" spans="1:4" x14ac:dyDescent="0.2">
      <c r="A587" s="145">
        <v>363</v>
      </c>
      <c r="B587" s="146">
        <v>1212</v>
      </c>
      <c r="C587" s="147" t="s">
        <v>141</v>
      </c>
      <c r="D587" s="148" t="s">
        <v>279</v>
      </c>
    </row>
    <row r="588" spans="1:4" x14ac:dyDescent="0.2">
      <c r="A588" s="145">
        <v>363</v>
      </c>
      <c r="B588" s="146">
        <v>1213</v>
      </c>
      <c r="C588" s="147" t="s">
        <v>141</v>
      </c>
      <c r="D588" s="148" t="s">
        <v>279</v>
      </c>
    </row>
    <row r="589" spans="1:4" x14ac:dyDescent="0.2">
      <c r="A589" s="145">
        <v>364</v>
      </c>
      <c r="B589" s="146">
        <v>1214</v>
      </c>
      <c r="C589" s="147" t="s">
        <v>141</v>
      </c>
      <c r="D589" s="148" t="s">
        <v>279</v>
      </c>
    </row>
    <row r="590" spans="1:4" x14ac:dyDescent="0.2">
      <c r="A590" s="145">
        <v>364</v>
      </c>
      <c r="B590" s="146">
        <v>1215</v>
      </c>
      <c r="C590" s="147" t="s">
        <v>141</v>
      </c>
      <c r="D590" s="148" t="s">
        <v>279</v>
      </c>
    </row>
    <row r="591" spans="1:4" x14ac:dyDescent="0.2">
      <c r="A591" s="145">
        <v>365</v>
      </c>
      <c r="B591" s="146">
        <v>1216</v>
      </c>
      <c r="C591" s="147" t="s">
        <v>141</v>
      </c>
      <c r="D591" s="148" t="s">
        <v>279</v>
      </c>
    </row>
    <row r="592" spans="1:4" x14ac:dyDescent="0.2">
      <c r="A592" s="145">
        <v>365</v>
      </c>
      <c r="B592" s="146">
        <v>1217</v>
      </c>
      <c r="C592" s="147" t="s">
        <v>141</v>
      </c>
      <c r="D592" s="148" t="s">
        <v>279</v>
      </c>
    </row>
    <row r="593" spans="1:4" x14ac:dyDescent="0.2">
      <c r="A593" s="145">
        <v>366</v>
      </c>
      <c r="B593" s="146">
        <v>1218</v>
      </c>
      <c r="C593" s="147" t="s">
        <v>141</v>
      </c>
      <c r="D593" s="148" t="s">
        <v>279</v>
      </c>
    </row>
    <row r="594" spans="1:4" x14ac:dyDescent="0.2">
      <c r="A594" s="145">
        <v>366</v>
      </c>
      <c r="B594" s="146">
        <v>1219</v>
      </c>
      <c r="C594" s="147" t="s">
        <v>141</v>
      </c>
      <c r="D594" s="148" t="s">
        <v>279</v>
      </c>
    </row>
    <row r="595" spans="1:4" x14ac:dyDescent="0.2">
      <c r="A595" s="145">
        <v>367</v>
      </c>
      <c r="B595" s="146">
        <v>1220</v>
      </c>
      <c r="C595" s="147" t="s">
        <v>141</v>
      </c>
      <c r="D595" s="148" t="s">
        <v>279</v>
      </c>
    </row>
    <row r="596" spans="1:4" x14ac:dyDescent="0.2">
      <c r="A596" s="145">
        <v>367</v>
      </c>
      <c r="B596" s="146">
        <v>1221</v>
      </c>
      <c r="C596" s="147" t="s">
        <v>141</v>
      </c>
      <c r="D596" s="148" t="s">
        <v>279</v>
      </c>
    </row>
    <row r="597" spans="1:4" x14ac:dyDescent="0.2">
      <c r="A597" s="145">
        <v>368</v>
      </c>
      <c r="B597" s="146">
        <v>1222</v>
      </c>
      <c r="C597" s="147" t="s">
        <v>141</v>
      </c>
      <c r="D597" s="148" t="s">
        <v>279</v>
      </c>
    </row>
    <row r="598" spans="1:4" x14ac:dyDescent="0.2">
      <c r="A598" s="145">
        <v>368</v>
      </c>
      <c r="B598" s="146">
        <v>1223</v>
      </c>
      <c r="C598" s="147" t="s">
        <v>141</v>
      </c>
      <c r="D598" s="148" t="s">
        <v>279</v>
      </c>
    </row>
    <row r="599" spans="1:4" x14ac:dyDescent="0.2">
      <c r="A599" s="145">
        <v>369</v>
      </c>
      <c r="B599" s="146">
        <v>1224</v>
      </c>
      <c r="C599" s="147" t="s">
        <v>141</v>
      </c>
      <c r="D599" s="148" t="s">
        <v>279</v>
      </c>
    </row>
    <row r="600" spans="1:4" x14ac:dyDescent="0.2">
      <c r="A600" s="145">
        <v>369</v>
      </c>
      <c r="B600" s="146">
        <v>1225</v>
      </c>
      <c r="C600" s="147" t="s">
        <v>141</v>
      </c>
      <c r="D600" s="148" t="s">
        <v>279</v>
      </c>
    </row>
    <row r="601" spans="1:4" x14ac:dyDescent="0.2">
      <c r="A601" s="145">
        <v>370</v>
      </c>
      <c r="B601" s="146">
        <v>1226</v>
      </c>
      <c r="C601" s="147" t="s">
        <v>141</v>
      </c>
      <c r="D601" s="148" t="s">
        <v>279</v>
      </c>
    </row>
    <row r="602" spans="1:4" x14ac:dyDescent="0.2">
      <c r="A602" s="145">
        <v>370</v>
      </c>
      <c r="B602" s="146">
        <v>1227</v>
      </c>
      <c r="C602" s="147" t="s">
        <v>141</v>
      </c>
      <c r="D602" s="148" t="s">
        <v>279</v>
      </c>
    </row>
    <row r="603" spans="1:4" x14ac:dyDescent="0.2">
      <c r="A603" s="145">
        <v>371</v>
      </c>
      <c r="B603" s="146">
        <v>1228</v>
      </c>
      <c r="C603" s="147" t="s">
        <v>141</v>
      </c>
      <c r="D603" s="148" t="s">
        <v>279</v>
      </c>
    </row>
    <row r="604" spans="1:4" x14ac:dyDescent="0.2">
      <c r="A604" s="145">
        <v>371</v>
      </c>
      <c r="B604" s="146">
        <v>1229</v>
      </c>
      <c r="C604" s="147" t="s">
        <v>141</v>
      </c>
      <c r="D604" s="148" t="s">
        <v>279</v>
      </c>
    </row>
    <row r="605" spans="1:4" x14ac:dyDescent="0.2">
      <c r="A605" s="145">
        <v>372</v>
      </c>
      <c r="B605" s="146">
        <v>1180</v>
      </c>
      <c r="C605" s="147" t="s">
        <v>121</v>
      </c>
      <c r="D605" s="148">
        <v>1</v>
      </c>
    </row>
    <row r="606" spans="1:4" x14ac:dyDescent="0.2">
      <c r="A606" s="145">
        <v>372</v>
      </c>
      <c r="B606" s="146">
        <v>1181</v>
      </c>
      <c r="C606" s="147" t="s">
        <v>121</v>
      </c>
      <c r="D606" s="148">
        <v>1</v>
      </c>
    </row>
    <row r="607" spans="1:4" x14ac:dyDescent="0.2">
      <c r="A607" s="145">
        <v>373</v>
      </c>
      <c r="B607" s="146">
        <v>31</v>
      </c>
      <c r="C607" s="147" t="s">
        <v>67</v>
      </c>
      <c r="D607" s="148">
        <v>1</v>
      </c>
    </row>
    <row r="608" spans="1:4" x14ac:dyDescent="0.2">
      <c r="A608" s="145">
        <v>373</v>
      </c>
      <c r="B608" s="146">
        <v>213</v>
      </c>
      <c r="C608" s="147" t="s">
        <v>67</v>
      </c>
      <c r="D608" s="148">
        <v>2</v>
      </c>
    </row>
    <row r="609" spans="1:4" x14ac:dyDescent="0.2">
      <c r="A609" s="145">
        <v>374</v>
      </c>
      <c r="B609" s="146">
        <v>30</v>
      </c>
      <c r="C609" s="147" t="s">
        <v>67</v>
      </c>
      <c r="D609" s="148">
        <v>1</v>
      </c>
    </row>
    <row r="610" spans="1:4" x14ac:dyDescent="0.2">
      <c r="A610" s="145">
        <v>374</v>
      </c>
      <c r="B610" s="146">
        <v>214</v>
      </c>
      <c r="C610" s="147" t="s">
        <v>67</v>
      </c>
      <c r="D610" s="148">
        <v>2</v>
      </c>
    </row>
    <row r="611" spans="1:4" x14ac:dyDescent="0.2">
      <c r="A611" s="145">
        <v>375</v>
      </c>
      <c r="B611" s="146">
        <v>32</v>
      </c>
      <c r="C611" s="147" t="s">
        <v>67</v>
      </c>
      <c r="D611" s="148">
        <v>1</v>
      </c>
    </row>
    <row r="612" spans="1:4" x14ac:dyDescent="0.2">
      <c r="A612" s="145">
        <v>375</v>
      </c>
      <c r="B612" s="146">
        <v>215</v>
      </c>
      <c r="C612" s="147" t="s">
        <v>67</v>
      </c>
      <c r="D612" s="148">
        <v>2</v>
      </c>
    </row>
    <row r="613" spans="1:4" x14ac:dyDescent="0.2">
      <c r="A613" s="145">
        <v>376</v>
      </c>
      <c r="B613" s="146">
        <v>34</v>
      </c>
      <c r="C613" s="147" t="s">
        <v>67</v>
      </c>
      <c r="D613" s="148">
        <v>1</v>
      </c>
    </row>
    <row r="614" spans="1:4" x14ac:dyDescent="0.2">
      <c r="A614" s="145">
        <v>376</v>
      </c>
      <c r="B614" s="146">
        <v>216</v>
      </c>
      <c r="C614" s="147" t="s">
        <v>67</v>
      </c>
      <c r="D614" s="148">
        <v>2</v>
      </c>
    </row>
    <row r="615" spans="1:4" x14ac:dyDescent="0.2">
      <c r="A615" s="145">
        <v>377</v>
      </c>
      <c r="B615" s="146">
        <v>35</v>
      </c>
      <c r="C615" s="147" t="s">
        <v>67</v>
      </c>
      <c r="D615" s="148">
        <v>1</v>
      </c>
    </row>
    <row r="616" spans="1:4" x14ac:dyDescent="0.2">
      <c r="A616" s="145">
        <v>377</v>
      </c>
      <c r="B616" s="146">
        <v>217</v>
      </c>
      <c r="C616" s="147" t="s">
        <v>67</v>
      </c>
      <c r="D616" s="148">
        <v>2</v>
      </c>
    </row>
    <row r="617" spans="1:4" x14ac:dyDescent="0.2">
      <c r="A617" s="145">
        <v>378</v>
      </c>
      <c r="B617" s="146">
        <v>36</v>
      </c>
      <c r="C617" s="147" t="s">
        <v>67</v>
      </c>
      <c r="D617" s="148">
        <v>1</v>
      </c>
    </row>
    <row r="618" spans="1:4" x14ac:dyDescent="0.2">
      <c r="A618" s="145">
        <v>378</v>
      </c>
      <c r="B618" s="146">
        <v>218</v>
      </c>
      <c r="C618" s="147" t="s">
        <v>67</v>
      </c>
      <c r="D618" s="148">
        <v>2</v>
      </c>
    </row>
    <row r="619" spans="1:4" x14ac:dyDescent="0.2">
      <c r="A619" s="145">
        <v>380</v>
      </c>
      <c r="B619" s="146">
        <v>37</v>
      </c>
      <c r="C619" s="147" t="s">
        <v>67</v>
      </c>
      <c r="D619" s="148">
        <v>1</v>
      </c>
    </row>
    <row r="620" spans="1:4" x14ac:dyDescent="0.2">
      <c r="A620" s="145">
        <v>380</v>
      </c>
      <c r="B620" s="146">
        <v>220</v>
      </c>
      <c r="C620" s="147" t="s">
        <v>67</v>
      </c>
      <c r="D620" s="148">
        <v>2</v>
      </c>
    </row>
    <row r="621" spans="1:4" x14ac:dyDescent="0.2">
      <c r="A621" s="145">
        <v>381</v>
      </c>
      <c r="B621" s="146">
        <v>1170</v>
      </c>
      <c r="C621" s="147" t="s">
        <v>67</v>
      </c>
      <c r="D621" s="148">
        <v>2</v>
      </c>
    </row>
    <row r="622" spans="1:4" x14ac:dyDescent="0.2">
      <c r="A622" s="145">
        <v>381</v>
      </c>
      <c r="B622" s="146">
        <v>1171</v>
      </c>
      <c r="C622" s="147" t="s">
        <v>67</v>
      </c>
      <c r="D622" s="148">
        <v>1</v>
      </c>
    </row>
    <row r="623" spans="1:4" x14ac:dyDescent="0.2">
      <c r="A623" s="145">
        <v>382</v>
      </c>
      <c r="B623" s="146">
        <v>1172</v>
      </c>
      <c r="C623" s="147" t="s">
        <v>67</v>
      </c>
      <c r="D623" s="148">
        <v>2</v>
      </c>
    </row>
    <row r="624" spans="1:4" x14ac:dyDescent="0.2">
      <c r="A624" s="145">
        <v>382</v>
      </c>
      <c r="B624" s="146">
        <v>1173</v>
      </c>
      <c r="C624" s="147" t="s">
        <v>67</v>
      </c>
      <c r="D624" s="148">
        <v>1</v>
      </c>
    </row>
    <row r="625" spans="1:4" x14ac:dyDescent="0.2">
      <c r="A625" s="145">
        <v>384</v>
      </c>
      <c r="B625" s="146">
        <v>1185</v>
      </c>
      <c r="C625" s="147" t="s">
        <v>79</v>
      </c>
      <c r="D625" s="148">
        <v>1</v>
      </c>
    </row>
    <row r="626" spans="1:4" x14ac:dyDescent="0.2">
      <c r="A626" s="145">
        <v>384</v>
      </c>
      <c r="B626" s="146">
        <v>1186</v>
      </c>
      <c r="C626" s="147" t="s">
        <v>79</v>
      </c>
      <c r="D626" s="148">
        <v>2</v>
      </c>
    </row>
    <row r="627" spans="1:4" x14ac:dyDescent="0.2">
      <c r="A627" s="145">
        <v>385</v>
      </c>
      <c r="B627" s="146">
        <v>1260</v>
      </c>
      <c r="C627" s="147" t="s">
        <v>67</v>
      </c>
      <c r="D627" s="148" t="s">
        <v>279</v>
      </c>
    </row>
    <row r="628" spans="1:4" x14ac:dyDescent="0.2">
      <c r="A628" s="145">
        <v>385</v>
      </c>
      <c r="B628" s="146">
        <v>1261</v>
      </c>
      <c r="C628" s="147" t="s">
        <v>67</v>
      </c>
      <c r="D628" s="148" t="s">
        <v>279</v>
      </c>
    </row>
    <row r="629" spans="1:4" x14ac:dyDescent="0.2">
      <c r="A629" s="145">
        <v>386</v>
      </c>
      <c r="B629" s="146">
        <v>1184</v>
      </c>
      <c r="C629" s="147" t="s">
        <v>48</v>
      </c>
      <c r="D629" s="148" t="s">
        <v>41</v>
      </c>
    </row>
    <row r="630" spans="1:4" x14ac:dyDescent="0.2">
      <c r="A630" s="145">
        <v>387</v>
      </c>
      <c r="B630" s="146">
        <v>1183</v>
      </c>
      <c r="C630" s="147" t="s">
        <v>72</v>
      </c>
      <c r="D630" s="148" t="s">
        <v>41</v>
      </c>
    </row>
    <row r="631" spans="1:4" x14ac:dyDescent="0.2">
      <c r="A631" s="145">
        <v>388</v>
      </c>
      <c r="B631" s="146">
        <v>1262</v>
      </c>
      <c r="C631" s="147" t="s">
        <v>67</v>
      </c>
      <c r="D631" s="148" t="s">
        <v>279</v>
      </c>
    </row>
    <row r="632" spans="1:4" x14ac:dyDescent="0.2">
      <c r="A632" s="145">
        <v>388</v>
      </c>
      <c r="B632" s="146">
        <v>1263</v>
      </c>
      <c r="C632" s="147" t="s">
        <v>67</v>
      </c>
      <c r="D632" s="148" t="s">
        <v>279</v>
      </c>
    </row>
    <row r="633" spans="1:4" x14ac:dyDescent="0.2">
      <c r="A633" s="145">
        <v>389</v>
      </c>
      <c r="B633" s="146">
        <v>1182</v>
      </c>
      <c r="C633" s="147" t="s">
        <v>58</v>
      </c>
      <c r="D633" s="148" t="s">
        <v>41</v>
      </c>
    </row>
    <row r="634" spans="1:4" x14ac:dyDescent="0.2">
      <c r="A634" s="145">
        <v>390</v>
      </c>
      <c r="B634" s="146">
        <v>1291</v>
      </c>
      <c r="C634" s="147" t="s">
        <v>67</v>
      </c>
      <c r="D634" s="148">
        <v>2</v>
      </c>
    </row>
    <row r="635" spans="1:4" x14ac:dyDescent="0.2">
      <c r="A635" s="145">
        <v>390</v>
      </c>
      <c r="B635" s="146">
        <v>1292</v>
      </c>
      <c r="C635" s="147" t="s">
        <v>67</v>
      </c>
      <c r="D635" s="148">
        <v>1</v>
      </c>
    </row>
    <row r="636" spans="1:4" x14ac:dyDescent="0.2">
      <c r="A636" s="145">
        <v>391</v>
      </c>
      <c r="B636" s="146">
        <v>29</v>
      </c>
      <c r="C636" s="147" t="s">
        <v>142</v>
      </c>
      <c r="D636" s="148" t="s">
        <v>41</v>
      </c>
    </row>
    <row r="637" spans="1:4" x14ac:dyDescent="0.2">
      <c r="A637" s="145">
        <v>392</v>
      </c>
      <c r="B637" s="146">
        <v>90</v>
      </c>
      <c r="C637" s="147" t="s">
        <v>143</v>
      </c>
      <c r="D637" s="148">
        <v>1</v>
      </c>
    </row>
    <row r="638" spans="1:4" x14ac:dyDescent="0.2">
      <c r="A638" s="145">
        <v>393</v>
      </c>
      <c r="B638" s="146">
        <v>1</v>
      </c>
      <c r="C638" s="147" t="s">
        <v>144</v>
      </c>
      <c r="D638" s="148">
        <v>1</v>
      </c>
    </row>
    <row r="639" spans="1:4" x14ac:dyDescent="0.2">
      <c r="A639" s="145">
        <v>394</v>
      </c>
      <c r="B639" s="146">
        <v>1176</v>
      </c>
      <c r="C639" s="147" t="s">
        <v>100</v>
      </c>
      <c r="D639" s="148">
        <v>1</v>
      </c>
    </row>
    <row r="640" spans="1:4" x14ac:dyDescent="0.2">
      <c r="A640" s="145">
        <v>394</v>
      </c>
      <c r="B640" s="146">
        <v>1177</v>
      </c>
      <c r="C640" s="147" t="s">
        <v>100</v>
      </c>
      <c r="D640" s="148">
        <v>2</v>
      </c>
    </row>
    <row r="641" spans="1:4" x14ac:dyDescent="0.2">
      <c r="A641" s="145">
        <v>395</v>
      </c>
      <c r="B641" s="146">
        <v>1044</v>
      </c>
      <c r="C641" s="147" t="s">
        <v>145</v>
      </c>
      <c r="D641" s="148">
        <v>2</v>
      </c>
    </row>
    <row r="642" spans="1:4" x14ac:dyDescent="0.2">
      <c r="A642" s="145">
        <v>395</v>
      </c>
      <c r="B642" s="146">
        <v>1045</v>
      </c>
      <c r="C642" s="147" t="s">
        <v>145</v>
      </c>
      <c r="D642" s="148">
        <v>1</v>
      </c>
    </row>
    <row r="643" spans="1:4" x14ac:dyDescent="0.2">
      <c r="A643" s="145">
        <v>395</v>
      </c>
      <c r="B643" s="146">
        <v>1046</v>
      </c>
      <c r="C643" s="147" t="s">
        <v>145</v>
      </c>
      <c r="D643" s="148">
        <v>1</v>
      </c>
    </row>
    <row r="644" spans="1:4" x14ac:dyDescent="0.2">
      <c r="A644" s="145">
        <v>396</v>
      </c>
      <c r="B644" s="146">
        <v>1323</v>
      </c>
      <c r="C644" s="147" t="s">
        <v>77</v>
      </c>
      <c r="D644" s="148">
        <v>1</v>
      </c>
    </row>
    <row r="645" spans="1:4" x14ac:dyDescent="0.2">
      <c r="A645" s="145">
        <v>397</v>
      </c>
      <c r="B645" s="146">
        <v>1346</v>
      </c>
      <c r="C645" s="147" t="s">
        <v>146</v>
      </c>
      <c r="D645" s="148">
        <v>1</v>
      </c>
    </row>
    <row r="646" spans="1:4" x14ac:dyDescent="0.2">
      <c r="A646" s="145">
        <v>398</v>
      </c>
      <c r="B646" s="146">
        <v>72</v>
      </c>
      <c r="C646" s="147" t="s">
        <v>147</v>
      </c>
      <c r="D646" s="148">
        <v>2</v>
      </c>
    </row>
    <row r="647" spans="1:4" x14ac:dyDescent="0.2">
      <c r="A647" s="145">
        <v>399</v>
      </c>
      <c r="B647" s="146">
        <v>27</v>
      </c>
      <c r="C647" s="147" t="s">
        <v>148</v>
      </c>
      <c r="D647" s="148" t="s">
        <v>287</v>
      </c>
    </row>
    <row r="648" spans="1:4" x14ac:dyDescent="0.2">
      <c r="A648" s="145">
        <v>400</v>
      </c>
      <c r="B648" s="146">
        <v>58</v>
      </c>
      <c r="C648" s="147" t="s">
        <v>99</v>
      </c>
      <c r="D648" s="148">
        <v>1</v>
      </c>
    </row>
    <row r="649" spans="1:4" x14ac:dyDescent="0.2">
      <c r="A649" s="145">
        <v>400</v>
      </c>
      <c r="B649" s="146">
        <v>190</v>
      </c>
      <c r="C649" s="147" t="s">
        <v>99</v>
      </c>
      <c r="D649" s="148" t="s">
        <v>284</v>
      </c>
    </row>
    <row r="650" spans="1:4" x14ac:dyDescent="0.2">
      <c r="A650" s="145">
        <v>401</v>
      </c>
      <c r="B650" s="146">
        <v>1157</v>
      </c>
      <c r="C650" s="147" t="s">
        <v>149</v>
      </c>
      <c r="D650" s="148" t="s">
        <v>41</v>
      </c>
    </row>
    <row r="651" spans="1:4" x14ac:dyDescent="0.2">
      <c r="A651" s="145">
        <v>403</v>
      </c>
      <c r="B651" s="146">
        <v>1178</v>
      </c>
      <c r="C651" s="147" t="s">
        <v>54</v>
      </c>
      <c r="D651" s="148">
        <v>1</v>
      </c>
    </row>
    <row r="652" spans="1:4" x14ac:dyDescent="0.2">
      <c r="A652" s="145">
        <v>403</v>
      </c>
      <c r="B652" s="146">
        <v>1179</v>
      </c>
      <c r="C652" s="147" t="s">
        <v>54</v>
      </c>
      <c r="D652" s="148">
        <v>2</v>
      </c>
    </row>
    <row r="653" spans="1:4" x14ac:dyDescent="0.2">
      <c r="A653" s="145">
        <v>404</v>
      </c>
      <c r="B653" s="146">
        <v>1161</v>
      </c>
      <c r="C653" s="147" t="s">
        <v>150</v>
      </c>
      <c r="D653" s="148">
        <v>2</v>
      </c>
    </row>
    <row r="654" spans="1:4" x14ac:dyDescent="0.2">
      <c r="A654" s="145">
        <v>404</v>
      </c>
      <c r="B654" s="146">
        <v>1162</v>
      </c>
      <c r="C654" s="147" t="s">
        <v>150</v>
      </c>
      <c r="D654" s="148">
        <v>1</v>
      </c>
    </row>
    <row r="655" spans="1:4" x14ac:dyDescent="0.2">
      <c r="A655" s="145">
        <v>405</v>
      </c>
      <c r="B655" s="146">
        <v>1163</v>
      </c>
      <c r="C655" s="147" t="s">
        <v>151</v>
      </c>
      <c r="D655" s="148" t="s">
        <v>41</v>
      </c>
    </row>
    <row r="656" spans="1:4" x14ac:dyDescent="0.2">
      <c r="A656" s="145">
        <v>406</v>
      </c>
      <c r="B656" s="146">
        <v>77</v>
      </c>
      <c r="C656" s="147" t="s">
        <v>152</v>
      </c>
      <c r="D656" s="148" t="s">
        <v>41</v>
      </c>
    </row>
    <row r="657" spans="1:4" x14ac:dyDescent="0.2">
      <c r="A657" s="145">
        <v>407</v>
      </c>
      <c r="B657" s="146">
        <v>81</v>
      </c>
      <c r="C657" s="147" t="s">
        <v>153</v>
      </c>
      <c r="D657" s="148" t="s">
        <v>41</v>
      </c>
    </row>
    <row r="658" spans="1:4" x14ac:dyDescent="0.2">
      <c r="A658" s="145">
        <v>408</v>
      </c>
      <c r="B658" s="146">
        <v>87</v>
      </c>
      <c r="C658" s="147" t="s">
        <v>154</v>
      </c>
      <c r="D658" s="148" t="s">
        <v>41</v>
      </c>
    </row>
    <row r="659" spans="1:4" x14ac:dyDescent="0.2">
      <c r="A659" s="145">
        <v>409</v>
      </c>
      <c r="B659" s="146">
        <v>89</v>
      </c>
      <c r="C659" s="147" t="s">
        <v>155</v>
      </c>
      <c r="D659" s="148" t="s">
        <v>41</v>
      </c>
    </row>
    <row r="660" spans="1:4" x14ac:dyDescent="0.2">
      <c r="A660" s="145">
        <v>410</v>
      </c>
      <c r="B660" s="146">
        <v>98</v>
      </c>
      <c r="C660" s="147" t="s">
        <v>156</v>
      </c>
      <c r="D660" s="148" t="s">
        <v>41</v>
      </c>
    </row>
    <row r="661" spans="1:4" x14ac:dyDescent="0.2">
      <c r="A661" s="145">
        <v>411</v>
      </c>
      <c r="B661" s="146">
        <v>106</v>
      </c>
      <c r="C661" s="147" t="s">
        <v>157</v>
      </c>
      <c r="D661" s="148" t="s">
        <v>41</v>
      </c>
    </row>
    <row r="662" spans="1:4" x14ac:dyDescent="0.2">
      <c r="A662" s="145">
        <v>412</v>
      </c>
      <c r="B662" s="146">
        <v>107</v>
      </c>
      <c r="C662" s="147" t="s">
        <v>158</v>
      </c>
      <c r="D662" s="148" t="s">
        <v>41</v>
      </c>
    </row>
    <row r="663" spans="1:4" x14ac:dyDescent="0.2">
      <c r="A663" s="145">
        <v>413</v>
      </c>
      <c r="B663" s="146">
        <v>108</v>
      </c>
      <c r="C663" s="147" t="s">
        <v>159</v>
      </c>
      <c r="D663" s="148" t="s">
        <v>41</v>
      </c>
    </row>
    <row r="664" spans="1:4" x14ac:dyDescent="0.2">
      <c r="A664" s="145">
        <v>414</v>
      </c>
      <c r="B664" s="146">
        <v>110</v>
      </c>
      <c r="C664" s="147" t="s">
        <v>160</v>
      </c>
      <c r="D664" s="148" t="s">
        <v>41</v>
      </c>
    </row>
    <row r="665" spans="1:4" x14ac:dyDescent="0.2">
      <c r="A665" s="145">
        <v>415</v>
      </c>
      <c r="B665" s="146">
        <v>165</v>
      </c>
      <c r="C665" s="147" t="s">
        <v>161</v>
      </c>
      <c r="D665" s="148" t="s">
        <v>41</v>
      </c>
    </row>
    <row r="666" spans="1:4" x14ac:dyDescent="0.2">
      <c r="A666" s="145">
        <v>416</v>
      </c>
      <c r="B666" s="146">
        <v>179</v>
      </c>
      <c r="C666" s="147" t="s">
        <v>162</v>
      </c>
      <c r="D666" s="148" t="s">
        <v>41</v>
      </c>
    </row>
    <row r="667" spans="1:4" x14ac:dyDescent="0.2">
      <c r="A667" s="145">
        <v>417</v>
      </c>
      <c r="B667" s="146">
        <v>209</v>
      </c>
      <c r="C667" s="147" t="s">
        <v>163</v>
      </c>
      <c r="D667" s="148" t="s">
        <v>41</v>
      </c>
    </row>
    <row r="668" spans="1:4" x14ac:dyDescent="0.2">
      <c r="A668" s="145">
        <v>418</v>
      </c>
      <c r="B668" s="146">
        <v>188</v>
      </c>
      <c r="C668" s="147" t="s">
        <v>164</v>
      </c>
      <c r="D668" s="148" t="s">
        <v>41</v>
      </c>
    </row>
    <row r="669" spans="1:4" x14ac:dyDescent="0.2">
      <c r="A669" s="145">
        <v>419</v>
      </c>
      <c r="B669" s="146">
        <v>176</v>
      </c>
      <c r="C669" s="147" t="s">
        <v>165</v>
      </c>
      <c r="D669" s="148" t="s">
        <v>41</v>
      </c>
    </row>
    <row r="670" spans="1:4" x14ac:dyDescent="0.2">
      <c r="A670" s="145">
        <v>420</v>
      </c>
      <c r="B670" s="146">
        <v>253</v>
      </c>
      <c r="C670" s="147" t="s">
        <v>166</v>
      </c>
      <c r="D670" s="148" t="s">
        <v>41</v>
      </c>
    </row>
    <row r="671" spans="1:4" x14ac:dyDescent="0.2">
      <c r="A671" s="145">
        <v>421</v>
      </c>
      <c r="B671" s="146">
        <v>222</v>
      </c>
      <c r="C671" s="147" t="s">
        <v>167</v>
      </c>
      <c r="D671" s="148" t="s">
        <v>41</v>
      </c>
    </row>
    <row r="672" spans="1:4" x14ac:dyDescent="0.2">
      <c r="A672" s="145">
        <v>422</v>
      </c>
      <c r="B672" s="146">
        <v>254</v>
      </c>
      <c r="C672" s="147" t="s">
        <v>168</v>
      </c>
      <c r="D672" s="148" t="s">
        <v>41</v>
      </c>
    </row>
    <row r="673" spans="1:4" x14ac:dyDescent="0.2">
      <c r="A673" s="145">
        <v>423</v>
      </c>
      <c r="B673" s="146">
        <v>255</v>
      </c>
      <c r="C673" s="147" t="s">
        <v>169</v>
      </c>
      <c r="D673" s="148" t="s">
        <v>41</v>
      </c>
    </row>
    <row r="674" spans="1:4" x14ac:dyDescent="0.2">
      <c r="A674" s="145">
        <v>424</v>
      </c>
      <c r="B674" s="146">
        <v>256</v>
      </c>
      <c r="C674" s="147" t="s">
        <v>170</v>
      </c>
      <c r="D674" s="148" t="s">
        <v>41</v>
      </c>
    </row>
    <row r="675" spans="1:4" x14ac:dyDescent="0.2">
      <c r="A675" s="145">
        <v>425</v>
      </c>
      <c r="B675" s="146">
        <v>1100</v>
      </c>
      <c r="C675" s="147" t="s">
        <v>171</v>
      </c>
      <c r="D675" s="148">
        <v>2</v>
      </c>
    </row>
    <row r="676" spans="1:4" x14ac:dyDescent="0.2">
      <c r="A676" s="145">
        <v>426</v>
      </c>
      <c r="B676" s="146">
        <v>1189</v>
      </c>
      <c r="C676" s="147" t="s">
        <v>79</v>
      </c>
      <c r="D676" s="148">
        <v>1</v>
      </c>
    </row>
    <row r="677" spans="1:4" x14ac:dyDescent="0.2">
      <c r="A677" s="145">
        <v>426</v>
      </c>
      <c r="B677" s="146">
        <v>1190</v>
      </c>
      <c r="C677" s="147" t="s">
        <v>79</v>
      </c>
      <c r="D677" s="148">
        <v>2</v>
      </c>
    </row>
    <row r="678" spans="1:4" x14ac:dyDescent="0.2">
      <c r="A678" s="145">
        <v>427</v>
      </c>
      <c r="B678" s="146">
        <v>1118</v>
      </c>
      <c r="C678" s="147" t="s">
        <v>172</v>
      </c>
      <c r="D678" s="148">
        <v>1</v>
      </c>
    </row>
    <row r="679" spans="1:4" x14ac:dyDescent="0.2">
      <c r="A679" s="145">
        <v>427</v>
      </c>
      <c r="B679" s="146">
        <v>1119</v>
      </c>
      <c r="C679" s="147" t="s">
        <v>172</v>
      </c>
      <c r="D679" s="148" t="s">
        <v>282</v>
      </c>
    </row>
    <row r="680" spans="1:4" x14ac:dyDescent="0.2">
      <c r="A680" s="145">
        <v>428</v>
      </c>
      <c r="B680" s="146">
        <v>258</v>
      </c>
      <c r="C680" s="147" t="s">
        <v>173</v>
      </c>
      <c r="D680" s="148" t="s">
        <v>174</v>
      </c>
    </row>
    <row r="681" spans="1:4" x14ac:dyDescent="0.2">
      <c r="A681" s="145">
        <v>428</v>
      </c>
      <c r="B681" s="146">
        <v>259</v>
      </c>
      <c r="C681" s="147" t="s">
        <v>173</v>
      </c>
      <c r="D681" s="148" t="s">
        <v>174</v>
      </c>
    </row>
    <row r="682" spans="1:4" x14ac:dyDescent="0.2">
      <c r="A682" s="145">
        <v>429</v>
      </c>
      <c r="B682" s="146">
        <v>260</v>
      </c>
      <c r="C682" s="147" t="s">
        <v>175</v>
      </c>
      <c r="D682" s="148" t="s">
        <v>174</v>
      </c>
    </row>
    <row r="683" spans="1:4" x14ac:dyDescent="0.2">
      <c r="A683" s="145">
        <v>429</v>
      </c>
      <c r="B683" s="146">
        <v>261</v>
      </c>
      <c r="C683" s="147" t="s">
        <v>175</v>
      </c>
      <c r="D683" s="148" t="s">
        <v>174</v>
      </c>
    </row>
    <row r="684" spans="1:4" x14ac:dyDescent="0.2">
      <c r="A684" s="145">
        <v>430</v>
      </c>
      <c r="B684" s="146">
        <v>264</v>
      </c>
      <c r="C684" s="147" t="s">
        <v>176</v>
      </c>
      <c r="D684" s="148" t="s">
        <v>174</v>
      </c>
    </row>
    <row r="685" spans="1:4" x14ac:dyDescent="0.2">
      <c r="A685" s="145">
        <v>430</v>
      </c>
      <c r="B685" s="146">
        <v>265</v>
      </c>
      <c r="C685" s="147" t="s">
        <v>176</v>
      </c>
      <c r="D685" s="148" t="s">
        <v>174</v>
      </c>
    </row>
    <row r="686" spans="1:4" x14ac:dyDescent="0.2">
      <c r="A686" s="145">
        <v>431</v>
      </c>
      <c r="B686" s="146">
        <v>262</v>
      </c>
      <c r="C686" s="147" t="s">
        <v>177</v>
      </c>
      <c r="D686" s="148" t="s">
        <v>174</v>
      </c>
    </row>
    <row r="687" spans="1:4" x14ac:dyDescent="0.2">
      <c r="A687" s="145">
        <v>431</v>
      </c>
      <c r="B687" s="146">
        <v>263</v>
      </c>
      <c r="C687" s="147" t="s">
        <v>177</v>
      </c>
      <c r="D687" s="148" t="s">
        <v>174</v>
      </c>
    </row>
    <row r="688" spans="1:4" x14ac:dyDescent="0.2">
      <c r="A688" s="145">
        <v>432</v>
      </c>
      <c r="B688" s="146">
        <v>1397</v>
      </c>
      <c r="C688" s="147" t="s">
        <v>79</v>
      </c>
      <c r="D688" s="148">
        <v>1</v>
      </c>
    </row>
    <row r="689" spans="1:4" x14ac:dyDescent="0.2">
      <c r="A689" s="145">
        <v>432</v>
      </c>
      <c r="B689" s="146">
        <v>1398</v>
      </c>
      <c r="C689" s="147" t="s">
        <v>79</v>
      </c>
      <c r="D689" s="148">
        <v>2</v>
      </c>
    </row>
    <row r="690" spans="1:4" x14ac:dyDescent="0.2">
      <c r="A690" s="145">
        <v>434</v>
      </c>
      <c r="B690" s="146">
        <v>269</v>
      </c>
      <c r="C690" s="147" t="s">
        <v>178</v>
      </c>
      <c r="D690" s="148" t="s">
        <v>279</v>
      </c>
    </row>
    <row r="691" spans="1:4" x14ac:dyDescent="0.2">
      <c r="A691" s="145">
        <v>435</v>
      </c>
      <c r="B691" s="146">
        <v>270</v>
      </c>
      <c r="C691" s="147" t="s">
        <v>179</v>
      </c>
      <c r="D691" s="148">
        <v>1</v>
      </c>
    </row>
    <row r="692" spans="1:4" x14ac:dyDescent="0.2">
      <c r="A692" s="145">
        <v>435</v>
      </c>
      <c r="B692" s="146">
        <v>271</v>
      </c>
      <c r="C692" s="147" t="s">
        <v>179</v>
      </c>
      <c r="D692" s="148">
        <v>1</v>
      </c>
    </row>
    <row r="693" spans="1:4" x14ac:dyDescent="0.2">
      <c r="A693" s="145">
        <v>435</v>
      </c>
      <c r="B693" s="146">
        <v>272</v>
      </c>
      <c r="C693" s="147" t="s">
        <v>179</v>
      </c>
      <c r="D693" s="148">
        <v>2</v>
      </c>
    </row>
    <row r="694" spans="1:4" x14ac:dyDescent="0.2">
      <c r="A694" s="145">
        <v>436</v>
      </c>
      <c r="B694" s="146">
        <v>273</v>
      </c>
      <c r="C694" s="147" t="s">
        <v>180</v>
      </c>
      <c r="D694" s="148">
        <v>1</v>
      </c>
    </row>
    <row r="695" spans="1:4" x14ac:dyDescent="0.2">
      <c r="A695" s="145">
        <v>436</v>
      </c>
      <c r="B695" s="146">
        <v>274</v>
      </c>
      <c r="C695" s="147" t="s">
        <v>180</v>
      </c>
      <c r="D695" s="148">
        <v>1</v>
      </c>
    </row>
    <row r="696" spans="1:4" x14ac:dyDescent="0.2">
      <c r="A696" s="145">
        <v>436</v>
      </c>
      <c r="B696" s="146">
        <v>275</v>
      </c>
      <c r="C696" s="147" t="s">
        <v>180</v>
      </c>
      <c r="D696" s="148">
        <v>2</v>
      </c>
    </row>
    <row r="697" spans="1:4" x14ac:dyDescent="0.2">
      <c r="A697" s="145">
        <v>437</v>
      </c>
      <c r="B697" s="146">
        <v>1403</v>
      </c>
      <c r="C697" s="147" t="s">
        <v>181</v>
      </c>
      <c r="D697" s="148">
        <v>2</v>
      </c>
    </row>
    <row r="698" spans="1:4" x14ac:dyDescent="0.2">
      <c r="A698" s="145">
        <v>437</v>
      </c>
      <c r="B698" s="146">
        <v>1404</v>
      </c>
      <c r="C698" s="147" t="s">
        <v>181</v>
      </c>
      <c r="D698" s="148">
        <v>1</v>
      </c>
    </row>
    <row r="699" spans="1:4" x14ac:dyDescent="0.2">
      <c r="A699" s="145">
        <v>437</v>
      </c>
      <c r="B699" s="146">
        <v>1405</v>
      </c>
      <c r="C699" s="147" t="s">
        <v>181</v>
      </c>
      <c r="D699" s="148">
        <v>1</v>
      </c>
    </row>
    <row r="700" spans="1:4" x14ac:dyDescent="0.2">
      <c r="A700" s="145">
        <v>439</v>
      </c>
      <c r="B700" s="146">
        <v>346</v>
      </c>
      <c r="C700" s="147" t="s">
        <v>182</v>
      </c>
      <c r="D700" s="148">
        <v>2</v>
      </c>
    </row>
    <row r="701" spans="1:4" x14ac:dyDescent="0.2">
      <c r="A701" s="145">
        <v>439</v>
      </c>
      <c r="B701" s="146">
        <v>349</v>
      </c>
      <c r="C701" s="147" t="s">
        <v>182</v>
      </c>
      <c r="D701" s="148">
        <v>1</v>
      </c>
    </row>
    <row r="702" spans="1:4" x14ac:dyDescent="0.2">
      <c r="A702" s="145">
        <v>440</v>
      </c>
      <c r="B702" s="146">
        <v>210</v>
      </c>
      <c r="C702" s="147" t="s">
        <v>183</v>
      </c>
      <c r="D702" s="148">
        <v>2</v>
      </c>
    </row>
    <row r="703" spans="1:4" x14ac:dyDescent="0.2">
      <c r="A703" s="145">
        <v>440</v>
      </c>
      <c r="B703" s="146">
        <v>347</v>
      </c>
      <c r="C703" s="147" t="s">
        <v>183</v>
      </c>
      <c r="D703" s="148" t="s">
        <v>279</v>
      </c>
    </row>
    <row r="704" spans="1:4" x14ac:dyDescent="0.2">
      <c r="A704" s="145">
        <v>440</v>
      </c>
      <c r="B704" s="146">
        <v>348</v>
      </c>
      <c r="C704" s="147" t="s">
        <v>183</v>
      </c>
      <c r="D704" s="148" t="s">
        <v>279</v>
      </c>
    </row>
    <row r="705" spans="1:4" x14ac:dyDescent="0.2">
      <c r="A705" s="145">
        <v>441</v>
      </c>
      <c r="B705" s="146">
        <v>206</v>
      </c>
      <c r="C705" s="147" t="s">
        <v>83</v>
      </c>
      <c r="D705" s="148">
        <v>2</v>
      </c>
    </row>
    <row r="706" spans="1:4" x14ac:dyDescent="0.2">
      <c r="A706" s="145">
        <v>441</v>
      </c>
      <c r="B706" s="146">
        <v>350</v>
      </c>
      <c r="C706" s="147" t="s">
        <v>83</v>
      </c>
      <c r="D706" s="148">
        <v>1</v>
      </c>
    </row>
    <row r="707" spans="1:4" x14ac:dyDescent="0.2">
      <c r="A707" s="145">
        <v>441</v>
      </c>
      <c r="B707" s="146">
        <v>351</v>
      </c>
      <c r="C707" s="147" t="s">
        <v>83</v>
      </c>
      <c r="D707" s="148">
        <v>1</v>
      </c>
    </row>
    <row r="708" spans="1:4" x14ac:dyDescent="0.2">
      <c r="A708" s="145">
        <v>441</v>
      </c>
      <c r="B708" s="146">
        <v>352</v>
      </c>
      <c r="C708" s="147" t="s">
        <v>83</v>
      </c>
      <c r="D708" s="148">
        <v>1</v>
      </c>
    </row>
    <row r="709" spans="1:4" x14ac:dyDescent="0.2">
      <c r="A709" s="145">
        <v>442</v>
      </c>
      <c r="B709" s="146">
        <v>356</v>
      </c>
      <c r="C709" s="147" t="s">
        <v>79</v>
      </c>
      <c r="D709" s="148" t="s">
        <v>279</v>
      </c>
    </row>
    <row r="710" spans="1:4" x14ac:dyDescent="0.2">
      <c r="A710" s="145">
        <v>442</v>
      </c>
      <c r="B710" s="146">
        <v>357</v>
      </c>
      <c r="C710" s="147" t="s">
        <v>79</v>
      </c>
      <c r="D710" s="148" t="s">
        <v>279</v>
      </c>
    </row>
    <row r="711" spans="1:4" x14ac:dyDescent="0.2">
      <c r="A711" s="145">
        <v>443</v>
      </c>
      <c r="B711" s="146">
        <v>358</v>
      </c>
      <c r="C711" s="147" t="s">
        <v>121</v>
      </c>
      <c r="D711" s="148">
        <v>1</v>
      </c>
    </row>
    <row r="712" spans="1:4" x14ac:dyDescent="0.2">
      <c r="A712" s="145">
        <v>443</v>
      </c>
      <c r="B712" s="146">
        <v>359</v>
      </c>
      <c r="C712" s="147" t="s">
        <v>121</v>
      </c>
      <c r="D712" s="148" t="s">
        <v>284</v>
      </c>
    </row>
    <row r="713" spans="1:4" x14ac:dyDescent="0.2">
      <c r="A713" s="145">
        <v>444</v>
      </c>
      <c r="B713" s="146">
        <v>208</v>
      </c>
      <c r="C713" s="147" t="s">
        <v>124</v>
      </c>
      <c r="D713" s="148">
        <v>2</v>
      </c>
    </row>
    <row r="714" spans="1:4" x14ac:dyDescent="0.2">
      <c r="A714" s="145">
        <v>444</v>
      </c>
      <c r="B714" s="146">
        <v>358</v>
      </c>
      <c r="C714" s="147" t="s">
        <v>124</v>
      </c>
      <c r="D714" s="148" t="s">
        <v>287</v>
      </c>
    </row>
    <row r="715" spans="1:4" x14ac:dyDescent="0.2">
      <c r="A715" s="145">
        <v>444</v>
      </c>
      <c r="B715" s="146">
        <v>360</v>
      </c>
      <c r="C715" s="147" t="s">
        <v>124</v>
      </c>
      <c r="D715" s="148" t="s">
        <v>287</v>
      </c>
    </row>
    <row r="716" spans="1:4" x14ac:dyDescent="0.2">
      <c r="A716" s="145">
        <v>445</v>
      </c>
      <c r="B716" s="146">
        <v>1406</v>
      </c>
      <c r="C716" s="147" t="s">
        <v>184</v>
      </c>
      <c r="D716" s="148">
        <v>1</v>
      </c>
    </row>
    <row r="717" spans="1:4" x14ac:dyDescent="0.2">
      <c r="A717" s="145">
        <v>445</v>
      </c>
      <c r="B717" s="146">
        <v>1407</v>
      </c>
      <c r="C717" s="147" t="s">
        <v>184</v>
      </c>
      <c r="D717" s="148">
        <v>2</v>
      </c>
    </row>
    <row r="718" spans="1:4" x14ac:dyDescent="0.2">
      <c r="A718" s="145">
        <v>446</v>
      </c>
      <c r="B718" s="146">
        <v>1408</v>
      </c>
      <c r="C718" s="147" t="s">
        <v>184</v>
      </c>
      <c r="D718" s="148">
        <v>1</v>
      </c>
    </row>
    <row r="719" spans="1:4" x14ac:dyDescent="0.2">
      <c r="A719" s="145">
        <v>446</v>
      </c>
      <c r="B719" s="146">
        <v>1409</v>
      </c>
      <c r="C719" s="147" t="s">
        <v>184</v>
      </c>
      <c r="D719" s="148">
        <v>2</v>
      </c>
    </row>
    <row r="720" spans="1:4" x14ac:dyDescent="0.2">
      <c r="A720" s="145">
        <v>447</v>
      </c>
      <c r="B720" s="146">
        <v>206</v>
      </c>
      <c r="C720" s="147" t="s">
        <v>95</v>
      </c>
      <c r="D720" s="148">
        <v>2</v>
      </c>
    </row>
    <row r="721" spans="1:4" x14ac:dyDescent="0.2">
      <c r="A721" s="145">
        <v>448</v>
      </c>
      <c r="B721" s="146">
        <v>1125</v>
      </c>
      <c r="C721" s="147" t="s">
        <v>95</v>
      </c>
      <c r="D721" s="148">
        <v>2</v>
      </c>
    </row>
    <row r="722" spans="1:4" x14ac:dyDescent="0.2">
      <c r="A722" s="145">
        <v>449</v>
      </c>
      <c r="B722" s="146">
        <v>1127</v>
      </c>
      <c r="C722" s="147" t="s">
        <v>95</v>
      </c>
      <c r="D722" s="148">
        <v>2</v>
      </c>
    </row>
    <row r="723" spans="1:4" x14ac:dyDescent="0.2">
      <c r="A723" s="145">
        <v>450</v>
      </c>
      <c r="B723" s="146">
        <v>1129</v>
      </c>
      <c r="C723" s="147" t="s">
        <v>95</v>
      </c>
      <c r="D723" s="148">
        <v>2</v>
      </c>
    </row>
    <row r="724" spans="1:4" x14ac:dyDescent="0.2">
      <c r="A724" s="145">
        <v>451</v>
      </c>
      <c r="B724" s="146">
        <v>1140</v>
      </c>
      <c r="C724" s="147" t="s">
        <v>95</v>
      </c>
      <c r="D724" s="148">
        <v>2</v>
      </c>
    </row>
    <row r="725" spans="1:4" x14ac:dyDescent="0.2">
      <c r="A725" s="145">
        <v>452</v>
      </c>
      <c r="B725" s="146">
        <v>1142</v>
      </c>
      <c r="C725" s="147" t="s">
        <v>95</v>
      </c>
      <c r="D725" s="148">
        <v>2</v>
      </c>
    </row>
    <row r="726" spans="1:4" x14ac:dyDescent="0.2">
      <c r="A726" s="145">
        <v>453</v>
      </c>
      <c r="B726" s="146">
        <v>1144</v>
      </c>
      <c r="C726" s="147" t="s">
        <v>95</v>
      </c>
      <c r="D726" s="148">
        <v>2</v>
      </c>
    </row>
    <row r="727" spans="1:4" x14ac:dyDescent="0.2">
      <c r="A727" s="145">
        <v>454</v>
      </c>
      <c r="B727" s="146">
        <v>1146</v>
      </c>
      <c r="C727" s="147" t="s">
        <v>95</v>
      </c>
      <c r="D727" s="148">
        <v>2</v>
      </c>
    </row>
    <row r="728" spans="1:4" x14ac:dyDescent="0.2">
      <c r="A728" s="145">
        <v>455</v>
      </c>
      <c r="B728" s="146">
        <v>1148</v>
      </c>
      <c r="C728" s="147" t="s">
        <v>95</v>
      </c>
      <c r="D728" s="148">
        <v>2</v>
      </c>
    </row>
    <row r="729" spans="1:4" x14ac:dyDescent="0.2">
      <c r="A729" s="145">
        <v>456</v>
      </c>
      <c r="B729" s="146">
        <v>1150</v>
      </c>
      <c r="C729" s="147" t="s">
        <v>95</v>
      </c>
      <c r="D729" s="148">
        <v>2</v>
      </c>
    </row>
    <row r="730" spans="1:4" x14ac:dyDescent="0.2">
      <c r="A730" s="145">
        <v>459</v>
      </c>
      <c r="B730" s="146">
        <v>1398</v>
      </c>
      <c r="C730" s="147" t="s">
        <v>95</v>
      </c>
      <c r="D730" s="148">
        <v>2</v>
      </c>
    </row>
    <row r="731" spans="1:4" x14ac:dyDescent="0.2">
      <c r="A731" s="145">
        <v>460</v>
      </c>
      <c r="B731" s="146">
        <v>361</v>
      </c>
      <c r="C731" s="147" t="s">
        <v>185</v>
      </c>
      <c r="D731" s="148" t="s">
        <v>41</v>
      </c>
    </row>
    <row r="732" spans="1:4" x14ac:dyDescent="0.2">
      <c r="A732" s="145">
        <v>461</v>
      </c>
      <c r="B732" s="146">
        <v>361</v>
      </c>
      <c r="C732" s="147" t="s">
        <v>185</v>
      </c>
      <c r="D732" s="148" t="s">
        <v>41</v>
      </c>
    </row>
    <row r="733" spans="1:4" x14ac:dyDescent="0.2">
      <c r="A733" s="145">
        <v>462</v>
      </c>
      <c r="B733" s="146">
        <v>362</v>
      </c>
      <c r="C733" s="147" t="s">
        <v>186</v>
      </c>
      <c r="D733" s="148" t="s">
        <v>41</v>
      </c>
    </row>
    <row r="734" spans="1:4" x14ac:dyDescent="0.2">
      <c r="A734" s="145">
        <v>463</v>
      </c>
      <c r="B734" s="146">
        <v>363</v>
      </c>
      <c r="C734" s="147" t="s">
        <v>187</v>
      </c>
      <c r="D734" s="148" t="s">
        <v>41</v>
      </c>
    </row>
    <row r="735" spans="1:4" x14ac:dyDescent="0.2">
      <c r="A735" s="145">
        <v>464</v>
      </c>
      <c r="B735" s="146">
        <v>364</v>
      </c>
      <c r="C735" s="147" t="s">
        <v>188</v>
      </c>
      <c r="D735" s="148">
        <v>1</v>
      </c>
    </row>
    <row r="736" spans="1:4" x14ac:dyDescent="0.2">
      <c r="A736" s="145">
        <v>464</v>
      </c>
      <c r="B736" s="146">
        <v>365</v>
      </c>
      <c r="C736" s="147" t="s">
        <v>188</v>
      </c>
      <c r="D736" s="148">
        <v>1</v>
      </c>
    </row>
    <row r="737" spans="1:4" x14ac:dyDescent="0.2">
      <c r="A737" s="145">
        <v>465</v>
      </c>
      <c r="B737" s="146">
        <v>1410</v>
      </c>
      <c r="C737" s="147" t="s">
        <v>189</v>
      </c>
      <c r="D737" s="148">
        <v>1</v>
      </c>
    </row>
    <row r="738" spans="1:4" x14ac:dyDescent="0.2">
      <c r="A738" s="145">
        <v>465</v>
      </c>
      <c r="B738" s="146">
        <v>1411</v>
      </c>
      <c r="C738" s="147" t="s">
        <v>189</v>
      </c>
      <c r="D738" s="148">
        <v>1</v>
      </c>
    </row>
    <row r="739" spans="1:4" x14ac:dyDescent="0.2">
      <c r="A739" s="145">
        <v>466</v>
      </c>
      <c r="B739" s="146">
        <v>366</v>
      </c>
      <c r="C739" s="147" t="s">
        <v>190</v>
      </c>
      <c r="D739" s="148" t="s">
        <v>279</v>
      </c>
    </row>
    <row r="740" spans="1:4" x14ac:dyDescent="0.2">
      <c r="A740" s="145">
        <v>467</v>
      </c>
      <c r="B740" s="146">
        <v>367</v>
      </c>
      <c r="C740" s="147" t="s">
        <v>190</v>
      </c>
      <c r="D740" s="148" t="s">
        <v>279</v>
      </c>
    </row>
    <row r="741" spans="1:4" x14ac:dyDescent="0.2">
      <c r="A741" s="145">
        <v>468</v>
      </c>
      <c r="B741" s="146">
        <v>368</v>
      </c>
      <c r="C741" s="147" t="s">
        <v>190</v>
      </c>
      <c r="D741" s="148" t="s">
        <v>279</v>
      </c>
    </row>
    <row r="742" spans="1:4" x14ac:dyDescent="0.2">
      <c r="A742" s="145">
        <v>469</v>
      </c>
      <c r="B742" s="146">
        <v>369</v>
      </c>
      <c r="C742" s="147" t="s">
        <v>190</v>
      </c>
      <c r="D742" s="148" t="s">
        <v>279</v>
      </c>
    </row>
    <row r="743" spans="1:4" x14ac:dyDescent="0.2">
      <c r="A743" s="145">
        <v>470</v>
      </c>
      <c r="B743" s="146">
        <v>370</v>
      </c>
      <c r="C743" s="147" t="s">
        <v>190</v>
      </c>
      <c r="D743" s="148" t="s">
        <v>279</v>
      </c>
    </row>
    <row r="744" spans="1:4" x14ac:dyDescent="0.2">
      <c r="A744" s="145">
        <v>473</v>
      </c>
      <c r="B744" s="146">
        <v>1412</v>
      </c>
      <c r="C744" s="147" t="s">
        <v>191</v>
      </c>
      <c r="D744" s="148">
        <v>1</v>
      </c>
    </row>
    <row r="745" spans="1:4" x14ac:dyDescent="0.2">
      <c r="A745" s="145">
        <v>473</v>
      </c>
      <c r="B745" s="146">
        <v>1413</v>
      </c>
      <c r="C745" s="147" t="s">
        <v>191</v>
      </c>
      <c r="D745" s="148">
        <v>2</v>
      </c>
    </row>
    <row r="746" spans="1:4" x14ac:dyDescent="0.2">
      <c r="A746" s="145">
        <v>474</v>
      </c>
      <c r="B746" s="146">
        <v>1414</v>
      </c>
      <c r="C746" s="147" t="s">
        <v>192</v>
      </c>
      <c r="D746" s="148" t="s">
        <v>41</v>
      </c>
    </row>
    <row r="747" spans="1:4" x14ac:dyDescent="0.2">
      <c r="A747" s="145">
        <v>475</v>
      </c>
      <c r="B747" s="146">
        <v>1415</v>
      </c>
      <c r="C747" s="147" t="s">
        <v>193</v>
      </c>
      <c r="D747" s="148">
        <v>1</v>
      </c>
    </row>
    <row r="748" spans="1:4" x14ac:dyDescent="0.2">
      <c r="A748" s="145">
        <v>475</v>
      </c>
      <c r="B748" s="146">
        <v>1416</v>
      </c>
      <c r="C748" s="147" t="s">
        <v>193</v>
      </c>
      <c r="D748" s="148">
        <v>2</v>
      </c>
    </row>
    <row r="749" spans="1:4" x14ac:dyDescent="0.2">
      <c r="A749" s="145">
        <v>476</v>
      </c>
      <c r="B749" s="146">
        <v>1417</v>
      </c>
      <c r="C749" s="147" t="s">
        <v>194</v>
      </c>
      <c r="D749" s="148" t="s">
        <v>41</v>
      </c>
    </row>
    <row r="750" spans="1:4" x14ac:dyDescent="0.2">
      <c r="A750" s="145">
        <v>477</v>
      </c>
      <c r="B750" s="146">
        <v>1418</v>
      </c>
      <c r="C750" s="147" t="s">
        <v>194</v>
      </c>
      <c r="D750" s="148" t="s">
        <v>41</v>
      </c>
    </row>
    <row r="751" spans="1:4" x14ac:dyDescent="0.2">
      <c r="A751" s="145">
        <v>478</v>
      </c>
      <c r="B751" s="146">
        <v>1419</v>
      </c>
      <c r="C751" s="147" t="s">
        <v>124</v>
      </c>
      <c r="D751" s="148">
        <v>1</v>
      </c>
    </row>
    <row r="752" spans="1:4" x14ac:dyDescent="0.2">
      <c r="A752" s="145">
        <v>478</v>
      </c>
      <c r="B752" s="146">
        <v>1420</v>
      </c>
      <c r="C752" s="147" t="s">
        <v>124</v>
      </c>
      <c r="D752" s="148">
        <v>1</v>
      </c>
    </row>
    <row r="753" spans="1:4" x14ac:dyDescent="0.2">
      <c r="A753" s="145">
        <v>478</v>
      </c>
      <c r="B753" s="146">
        <v>1421</v>
      </c>
      <c r="C753" s="147" t="s">
        <v>124</v>
      </c>
      <c r="D753" s="148">
        <v>2</v>
      </c>
    </row>
    <row r="754" spans="1:4" x14ac:dyDescent="0.2">
      <c r="A754" s="145">
        <v>479</v>
      </c>
      <c r="B754" s="146">
        <v>1424</v>
      </c>
      <c r="C754" s="147" t="s">
        <v>182</v>
      </c>
      <c r="D754" s="148">
        <v>2</v>
      </c>
    </row>
    <row r="755" spans="1:4" x14ac:dyDescent="0.2">
      <c r="A755" s="145">
        <v>479</v>
      </c>
      <c r="B755" s="146">
        <v>1425</v>
      </c>
      <c r="C755" s="147" t="s">
        <v>182</v>
      </c>
      <c r="D755" s="148">
        <v>1</v>
      </c>
    </row>
    <row r="756" spans="1:4" x14ac:dyDescent="0.2">
      <c r="A756" s="145">
        <v>480</v>
      </c>
      <c r="B756" s="146">
        <v>1426</v>
      </c>
      <c r="C756" s="147" t="s">
        <v>182</v>
      </c>
      <c r="D756" s="148">
        <v>2</v>
      </c>
    </row>
    <row r="757" spans="1:4" x14ac:dyDescent="0.2">
      <c r="A757" s="145">
        <v>480</v>
      </c>
      <c r="B757" s="146">
        <v>1427</v>
      </c>
      <c r="C757" s="147" t="s">
        <v>182</v>
      </c>
      <c r="D757" s="148">
        <v>1</v>
      </c>
    </row>
    <row r="758" spans="1:4" x14ac:dyDescent="0.2">
      <c r="A758" s="145">
        <v>481</v>
      </c>
      <c r="B758" s="146">
        <v>1428</v>
      </c>
      <c r="C758" s="147" t="s">
        <v>182</v>
      </c>
      <c r="D758" s="148">
        <v>2</v>
      </c>
    </row>
    <row r="759" spans="1:4" x14ac:dyDescent="0.2">
      <c r="A759" s="145">
        <v>481</v>
      </c>
      <c r="B759" s="146">
        <v>1429</v>
      </c>
      <c r="C759" s="147" t="s">
        <v>182</v>
      </c>
      <c r="D759" s="148">
        <v>1</v>
      </c>
    </row>
    <row r="760" spans="1:4" x14ac:dyDescent="0.2">
      <c r="A760" s="145">
        <v>482</v>
      </c>
      <c r="B760" s="146">
        <v>378</v>
      </c>
      <c r="C760" s="147" t="s">
        <v>195</v>
      </c>
      <c r="D760" s="148" t="s">
        <v>196</v>
      </c>
    </row>
    <row r="761" spans="1:4" x14ac:dyDescent="0.2">
      <c r="A761" s="145">
        <v>483</v>
      </c>
      <c r="B761" s="146">
        <v>379</v>
      </c>
      <c r="C761" s="147" t="s">
        <v>197</v>
      </c>
      <c r="D761" s="148" t="s">
        <v>196</v>
      </c>
    </row>
    <row r="762" spans="1:4" x14ac:dyDescent="0.2">
      <c r="A762" s="145">
        <v>484</v>
      </c>
      <c r="B762" s="146">
        <v>380</v>
      </c>
      <c r="C762" s="147" t="s">
        <v>198</v>
      </c>
      <c r="D762" s="148" t="s">
        <v>196</v>
      </c>
    </row>
    <row r="763" spans="1:4" x14ac:dyDescent="0.2">
      <c r="A763" s="145">
        <v>485</v>
      </c>
      <c r="B763" s="146">
        <v>381</v>
      </c>
      <c r="C763" s="147" t="s">
        <v>199</v>
      </c>
      <c r="D763" s="148" t="s">
        <v>196</v>
      </c>
    </row>
    <row r="764" spans="1:4" x14ac:dyDescent="0.2">
      <c r="A764" s="145">
        <v>486</v>
      </c>
      <c r="B764" s="146">
        <v>382</v>
      </c>
      <c r="C764" s="147" t="s">
        <v>200</v>
      </c>
      <c r="D764" s="148" t="s">
        <v>196</v>
      </c>
    </row>
    <row r="765" spans="1:4" x14ac:dyDescent="0.2">
      <c r="A765" s="145">
        <v>487</v>
      </c>
      <c r="B765" s="146">
        <v>383</v>
      </c>
      <c r="C765" s="147" t="s">
        <v>201</v>
      </c>
      <c r="D765" s="148" t="s">
        <v>196</v>
      </c>
    </row>
    <row r="766" spans="1:4" x14ac:dyDescent="0.2">
      <c r="A766" s="145">
        <v>488</v>
      </c>
      <c r="B766" s="146">
        <v>384</v>
      </c>
      <c r="C766" s="147" t="s">
        <v>202</v>
      </c>
      <c r="D766" s="148" t="s">
        <v>196</v>
      </c>
    </row>
    <row r="767" spans="1:4" x14ac:dyDescent="0.2">
      <c r="A767" s="145">
        <v>489</v>
      </c>
      <c r="B767" s="146">
        <v>385</v>
      </c>
      <c r="C767" s="147" t="s">
        <v>203</v>
      </c>
      <c r="D767" s="148" t="s">
        <v>196</v>
      </c>
    </row>
    <row r="768" spans="1:4" x14ac:dyDescent="0.2">
      <c r="A768" s="145">
        <v>490</v>
      </c>
      <c r="B768" s="146">
        <v>386</v>
      </c>
      <c r="C768" s="147" t="s">
        <v>204</v>
      </c>
      <c r="D768" s="148" t="s">
        <v>196</v>
      </c>
    </row>
    <row r="769" spans="1:4" x14ac:dyDescent="0.2">
      <c r="A769" s="145">
        <v>491</v>
      </c>
      <c r="B769" s="146">
        <v>387</v>
      </c>
      <c r="C769" s="147" t="s">
        <v>205</v>
      </c>
      <c r="D769" s="148" t="s">
        <v>196</v>
      </c>
    </row>
    <row r="770" spans="1:4" x14ac:dyDescent="0.2">
      <c r="A770" s="145">
        <v>492</v>
      </c>
      <c r="B770" s="146">
        <v>388</v>
      </c>
      <c r="C770" s="147" t="s">
        <v>206</v>
      </c>
      <c r="D770" s="148" t="s">
        <v>196</v>
      </c>
    </row>
    <row r="771" spans="1:4" x14ac:dyDescent="0.2">
      <c r="A771" s="145">
        <v>493</v>
      </c>
      <c r="B771" s="146">
        <v>389</v>
      </c>
      <c r="C771" s="147" t="s">
        <v>207</v>
      </c>
      <c r="D771" s="148" t="s">
        <v>196</v>
      </c>
    </row>
    <row r="772" spans="1:4" x14ac:dyDescent="0.2">
      <c r="A772" s="145">
        <v>494</v>
      </c>
      <c r="B772" s="146">
        <v>390</v>
      </c>
      <c r="C772" s="147" t="s">
        <v>208</v>
      </c>
      <c r="D772" s="148" t="s">
        <v>196</v>
      </c>
    </row>
    <row r="773" spans="1:4" x14ac:dyDescent="0.2">
      <c r="A773" s="145">
        <v>495</v>
      </c>
      <c r="B773" s="146">
        <v>391</v>
      </c>
      <c r="C773" s="147" t="s">
        <v>209</v>
      </c>
      <c r="D773" s="148" t="s">
        <v>196</v>
      </c>
    </row>
    <row r="774" spans="1:4" x14ac:dyDescent="0.2">
      <c r="A774" s="145">
        <v>496</v>
      </c>
      <c r="B774" s="146">
        <v>392</v>
      </c>
      <c r="C774" s="147" t="s">
        <v>210</v>
      </c>
      <c r="D774" s="148" t="s">
        <v>196</v>
      </c>
    </row>
    <row r="775" spans="1:4" x14ac:dyDescent="0.2">
      <c r="A775" s="145">
        <v>497</v>
      </c>
      <c r="B775" s="146">
        <v>393</v>
      </c>
      <c r="C775" s="147" t="s">
        <v>211</v>
      </c>
      <c r="D775" s="148" t="s">
        <v>196</v>
      </c>
    </row>
    <row r="776" spans="1:4" x14ac:dyDescent="0.2">
      <c r="A776" s="145">
        <v>498</v>
      </c>
      <c r="B776" s="146">
        <v>394</v>
      </c>
      <c r="C776" s="147" t="s">
        <v>212</v>
      </c>
      <c r="D776" s="148" t="s">
        <v>196</v>
      </c>
    </row>
    <row r="777" spans="1:4" x14ac:dyDescent="0.2">
      <c r="A777" s="145">
        <v>701</v>
      </c>
      <c r="B777" s="146">
        <v>343</v>
      </c>
      <c r="C777" s="147" t="s">
        <v>213</v>
      </c>
      <c r="D777" s="148" t="s">
        <v>41</v>
      </c>
    </row>
    <row r="778" spans="1:4" x14ac:dyDescent="0.2">
      <c r="A778" s="145">
        <v>702</v>
      </c>
      <c r="B778" s="146">
        <v>344</v>
      </c>
      <c r="C778" s="147" t="s">
        <v>213</v>
      </c>
      <c r="D778" s="148" t="s">
        <v>41</v>
      </c>
    </row>
    <row r="779" spans="1:4" x14ac:dyDescent="0.2">
      <c r="A779" s="145">
        <v>703</v>
      </c>
      <c r="B779" s="146">
        <v>317</v>
      </c>
      <c r="C779" s="147" t="s">
        <v>147</v>
      </c>
      <c r="D779" s="148" t="s">
        <v>41</v>
      </c>
    </row>
    <row r="780" spans="1:4" x14ac:dyDescent="0.2">
      <c r="A780" s="145">
        <v>704</v>
      </c>
      <c r="B780" s="146">
        <v>318</v>
      </c>
      <c r="C780" s="147" t="s">
        <v>147</v>
      </c>
      <c r="D780" s="148" t="s">
        <v>41</v>
      </c>
    </row>
    <row r="781" spans="1:4" x14ac:dyDescent="0.2">
      <c r="A781" s="145">
        <v>705</v>
      </c>
      <c r="B781" s="146">
        <v>319</v>
      </c>
      <c r="C781" s="147" t="s">
        <v>147</v>
      </c>
      <c r="D781" s="148" t="s">
        <v>41</v>
      </c>
    </row>
    <row r="782" spans="1:4" x14ac:dyDescent="0.2">
      <c r="A782" s="145">
        <v>706</v>
      </c>
      <c r="B782" s="146">
        <v>320</v>
      </c>
      <c r="C782" s="147" t="s">
        <v>147</v>
      </c>
      <c r="D782" s="148" t="s">
        <v>41</v>
      </c>
    </row>
    <row r="783" spans="1:4" x14ac:dyDescent="0.2">
      <c r="A783" s="145">
        <v>707</v>
      </c>
      <c r="B783" s="146">
        <v>321</v>
      </c>
      <c r="C783" s="147" t="s">
        <v>147</v>
      </c>
      <c r="D783" s="148" t="s">
        <v>41</v>
      </c>
    </row>
    <row r="784" spans="1:4" x14ac:dyDescent="0.2">
      <c r="A784" s="145">
        <v>708</v>
      </c>
      <c r="B784" s="146">
        <v>322</v>
      </c>
      <c r="C784" s="147" t="s">
        <v>147</v>
      </c>
      <c r="D784" s="148" t="s">
        <v>41</v>
      </c>
    </row>
    <row r="785" spans="1:4" x14ac:dyDescent="0.2">
      <c r="A785" s="145">
        <v>709</v>
      </c>
      <c r="B785" s="146">
        <v>323</v>
      </c>
      <c r="C785" s="147" t="s">
        <v>147</v>
      </c>
      <c r="D785" s="148" t="s">
        <v>41</v>
      </c>
    </row>
    <row r="786" spans="1:4" x14ac:dyDescent="0.2">
      <c r="A786" s="145">
        <v>710</v>
      </c>
      <c r="B786" s="146">
        <v>324</v>
      </c>
      <c r="C786" s="147" t="s">
        <v>147</v>
      </c>
      <c r="D786" s="148" t="s">
        <v>41</v>
      </c>
    </row>
    <row r="787" spans="1:4" x14ac:dyDescent="0.2">
      <c r="A787" s="145">
        <v>711</v>
      </c>
      <c r="B787" s="146">
        <v>325</v>
      </c>
      <c r="C787" s="147" t="s">
        <v>147</v>
      </c>
      <c r="D787" s="148" t="s">
        <v>41</v>
      </c>
    </row>
    <row r="788" spans="1:4" x14ac:dyDescent="0.2">
      <c r="A788" s="145">
        <v>712</v>
      </c>
      <c r="B788" s="146">
        <v>326</v>
      </c>
      <c r="C788" s="147" t="s">
        <v>214</v>
      </c>
      <c r="D788" s="148" t="s">
        <v>41</v>
      </c>
    </row>
    <row r="789" spans="1:4" x14ac:dyDescent="0.2">
      <c r="A789" s="145">
        <v>713</v>
      </c>
      <c r="B789" s="146">
        <v>328</v>
      </c>
      <c r="C789" s="147" t="s">
        <v>214</v>
      </c>
      <c r="D789" s="148" t="s">
        <v>41</v>
      </c>
    </row>
    <row r="790" spans="1:4" x14ac:dyDescent="0.2">
      <c r="A790" s="145">
        <v>714</v>
      </c>
      <c r="B790" s="146">
        <v>329</v>
      </c>
      <c r="C790" s="147" t="s">
        <v>214</v>
      </c>
      <c r="D790" s="148" t="s">
        <v>41</v>
      </c>
    </row>
    <row r="791" spans="1:4" x14ac:dyDescent="0.2">
      <c r="A791" s="145">
        <v>715</v>
      </c>
      <c r="B791" s="146">
        <v>330</v>
      </c>
      <c r="C791" s="147" t="s">
        <v>214</v>
      </c>
      <c r="D791" s="148" t="s">
        <v>41</v>
      </c>
    </row>
    <row r="792" spans="1:4" x14ac:dyDescent="0.2">
      <c r="A792" s="145">
        <v>716</v>
      </c>
      <c r="B792" s="146">
        <v>339</v>
      </c>
      <c r="C792" s="147" t="s">
        <v>215</v>
      </c>
      <c r="D792" s="148" t="s">
        <v>41</v>
      </c>
    </row>
    <row r="793" spans="1:4" x14ac:dyDescent="0.2">
      <c r="A793" s="145">
        <v>717</v>
      </c>
      <c r="B793" s="146">
        <v>340</v>
      </c>
      <c r="C793" s="147" t="s">
        <v>215</v>
      </c>
      <c r="D793" s="148" t="s">
        <v>41</v>
      </c>
    </row>
    <row r="794" spans="1:4" x14ac:dyDescent="0.2">
      <c r="A794" s="145">
        <v>718</v>
      </c>
      <c r="B794" s="146">
        <v>341</v>
      </c>
      <c r="C794" s="147" t="s">
        <v>216</v>
      </c>
      <c r="D794" s="148" t="s">
        <v>41</v>
      </c>
    </row>
    <row r="795" spans="1:4" x14ac:dyDescent="0.2">
      <c r="A795" s="145">
        <v>719</v>
      </c>
      <c r="B795" s="146">
        <v>342</v>
      </c>
      <c r="C795" s="147" t="s">
        <v>216</v>
      </c>
      <c r="D795" s="148" t="s">
        <v>41</v>
      </c>
    </row>
    <row r="796" spans="1:4" x14ac:dyDescent="0.2">
      <c r="A796" s="145">
        <v>720</v>
      </c>
      <c r="B796" s="146">
        <v>331</v>
      </c>
      <c r="C796" s="147" t="s">
        <v>80</v>
      </c>
      <c r="D796" s="148">
        <v>1</v>
      </c>
    </row>
    <row r="797" spans="1:4" x14ac:dyDescent="0.2">
      <c r="A797" s="145">
        <v>720</v>
      </c>
      <c r="B797" s="146">
        <v>332</v>
      </c>
      <c r="C797" s="147" t="s">
        <v>80</v>
      </c>
      <c r="D797" s="148">
        <v>1</v>
      </c>
    </row>
    <row r="798" spans="1:4" x14ac:dyDescent="0.2">
      <c r="A798" s="145">
        <v>720</v>
      </c>
      <c r="B798" s="146">
        <v>333</v>
      </c>
      <c r="C798" s="147" t="s">
        <v>80</v>
      </c>
      <c r="D798" s="148">
        <v>2</v>
      </c>
    </row>
    <row r="799" spans="1:4" x14ac:dyDescent="0.2">
      <c r="A799" s="145">
        <v>721</v>
      </c>
      <c r="B799" s="146">
        <v>327</v>
      </c>
      <c r="C799" s="147" t="s">
        <v>217</v>
      </c>
      <c r="D799" s="148">
        <v>2</v>
      </c>
    </row>
    <row r="800" spans="1:4" x14ac:dyDescent="0.2">
      <c r="A800" s="145">
        <v>721</v>
      </c>
      <c r="B800" s="146">
        <v>336</v>
      </c>
      <c r="C800" s="147" t="s">
        <v>217</v>
      </c>
      <c r="D800" s="148">
        <v>1</v>
      </c>
    </row>
    <row r="801" spans="1:4" x14ac:dyDescent="0.2">
      <c r="A801" s="145">
        <v>722</v>
      </c>
      <c r="B801" s="146">
        <v>13067</v>
      </c>
      <c r="C801" s="147" t="s">
        <v>217</v>
      </c>
      <c r="D801" s="148">
        <v>2</v>
      </c>
    </row>
    <row r="802" spans="1:4" x14ac:dyDescent="0.2">
      <c r="A802" s="145">
        <v>722</v>
      </c>
      <c r="B802" s="146">
        <v>13068</v>
      </c>
      <c r="C802" s="147" t="s">
        <v>217</v>
      </c>
      <c r="D802" s="148">
        <v>1</v>
      </c>
    </row>
    <row r="803" spans="1:4" x14ac:dyDescent="0.2">
      <c r="A803" s="145">
        <v>723</v>
      </c>
      <c r="B803" s="146">
        <v>13070</v>
      </c>
      <c r="C803" s="147" t="s">
        <v>217</v>
      </c>
      <c r="D803" s="148">
        <v>2</v>
      </c>
    </row>
    <row r="804" spans="1:4" x14ac:dyDescent="0.2">
      <c r="A804" s="145">
        <v>723</v>
      </c>
      <c r="B804" s="146">
        <v>13071</v>
      </c>
      <c r="C804" s="147" t="s">
        <v>217</v>
      </c>
      <c r="D804" s="148">
        <v>1</v>
      </c>
    </row>
    <row r="805" spans="1:4" x14ac:dyDescent="0.2">
      <c r="A805" s="145">
        <v>724</v>
      </c>
      <c r="B805" s="146">
        <v>13073</v>
      </c>
      <c r="C805" s="147" t="s">
        <v>217</v>
      </c>
      <c r="D805" s="148">
        <v>2</v>
      </c>
    </row>
    <row r="806" spans="1:4" x14ac:dyDescent="0.2">
      <c r="A806" s="145">
        <v>724</v>
      </c>
      <c r="B806" s="146">
        <v>13074</v>
      </c>
      <c r="C806" s="147" t="s">
        <v>217</v>
      </c>
      <c r="D806" s="148">
        <v>1</v>
      </c>
    </row>
    <row r="807" spans="1:4" x14ac:dyDescent="0.2">
      <c r="A807" s="145">
        <v>725</v>
      </c>
      <c r="B807" s="146">
        <v>13076</v>
      </c>
      <c r="C807" s="147" t="s">
        <v>217</v>
      </c>
      <c r="D807" s="148">
        <v>2</v>
      </c>
    </row>
    <row r="808" spans="1:4" x14ac:dyDescent="0.2">
      <c r="A808" s="145">
        <v>725</v>
      </c>
      <c r="B808" s="146">
        <v>13077</v>
      </c>
      <c r="C808" s="147" t="s">
        <v>217</v>
      </c>
      <c r="D808" s="148">
        <v>1</v>
      </c>
    </row>
    <row r="809" spans="1:4" x14ac:dyDescent="0.2">
      <c r="A809" s="145">
        <v>726</v>
      </c>
      <c r="B809" s="146">
        <v>13079</v>
      </c>
      <c r="C809" s="147" t="s">
        <v>217</v>
      </c>
      <c r="D809" s="148">
        <v>2</v>
      </c>
    </row>
    <row r="810" spans="1:4" x14ac:dyDescent="0.2">
      <c r="A810" s="145">
        <v>726</v>
      </c>
      <c r="B810" s="146">
        <v>13080</v>
      </c>
      <c r="C810" s="147" t="s">
        <v>217</v>
      </c>
      <c r="D810" s="148">
        <v>1</v>
      </c>
    </row>
    <row r="811" spans="1:4" x14ac:dyDescent="0.2">
      <c r="A811" s="145">
        <v>727</v>
      </c>
      <c r="B811" s="146">
        <v>13032</v>
      </c>
      <c r="C811" s="147" t="s">
        <v>217</v>
      </c>
      <c r="D811" s="148">
        <v>2</v>
      </c>
    </row>
    <row r="812" spans="1:4" x14ac:dyDescent="0.2">
      <c r="A812" s="145">
        <v>727</v>
      </c>
      <c r="B812" s="146">
        <v>13033</v>
      </c>
      <c r="C812" s="147" t="s">
        <v>217</v>
      </c>
      <c r="D812" s="148">
        <v>1</v>
      </c>
    </row>
    <row r="813" spans="1:4" x14ac:dyDescent="0.2">
      <c r="A813" s="145">
        <v>728</v>
      </c>
      <c r="B813" s="146">
        <v>13034</v>
      </c>
      <c r="C813" s="147" t="s">
        <v>218</v>
      </c>
      <c r="D813" s="148">
        <v>2</v>
      </c>
    </row>
    <row r="814" spans="1:4" x14ac:dyDescent="0.2">
      <c r="A814" s="145">
        <v>729</v>
      </c>
      <c r="B814" s="146">
        <v>13035</v>
      </c>
      <c r="C814" s="147" t="s">
        <v>217</v>
      </c>
      <c r="D814" s="148">
        <v>2</v>
      </c>
    </row>
    <row r="815" spans="1:4" x14ac:dyDescent="0.2">
      <c r="A815" s="145">
        <v>729</v>
      </c>
      <c r="B815" s="146">
        <v>13036</v>
      </c>
      <c r="C815" s="147" t="s">
        <v>217</v>
      </c>
      <c r="D815" s="148">
        <v>1</v>
      </c>
    </row>
    <row r="816" spans="1:4" x14ac:dyDescent="0.2">
      <c r="A816" s="145">
        <v>730</v>
      </c>
      <c r="B816" s="146">
        <v>13037</v>
      </c>
      <c r="C816" s="147" t="s">
        <v>218</v>
      </c>
      <c r="D816" s="148">
        <v>2</v>
      </c>
    </row>
    <row r="817" spans="1:4" x14ac:dyDescent="0.2">
      <c r="A817" s="145">
        <v>731</v>
      </c>
      <c r="B817" s="146">
        <v>13038</v>
      </c>
      <c r="C817" s="147" t="s">
        <v>217</v>
      </c>
      <c r="D817" s="148">
        <v>2</v>
      </c>
    </row>
    <row r="818" spans="1:4" x14ac:dyDescent="0.2">
      <c r="A818" s="145">
        <v>731</v>
      </c>
      <c r="B818" s="146">
        <v>13039</v>
      </c>
      <c r="C818" s="147" t="s">
        <v>217</v>
      </c>
      <c r="D818" s="148">
        <v>1</v>
      </c>
    </row>
    <row r="819" spans="1:4" x14ac:dyDescent="0.2">
      <c r="A819" s="145">
        <v>732</v>
      </c>
      <c r="B819" s="146">
        <v>13040</v>
      </c>
      <c r="C819" s="147" t="s">
        <v>218</v>
      </c>
      <c r="D819" s="148">
        <v>2</v>
      </c>
    </row>
    <row r="820" spans="1:4" x14ac:dyDescent="0.2">
      <c r="A820" s="145">
        <v>733</v>
      </c>
      <c r="B820" s="146">
        <v>13041</v>
      </c>
      <c r="C820" s="147" t="s">
        <v>217</v>
      </c>
      <c r="D820" s="148">
        <v>2</v>
      </c>
    </row>
    <row r="821" spans="1:4" x14ac:dyDescent="0.2">
      <c r="A821" s="145">
        <v>733</v>
      </c>
      <c r="B821" s="146">
        <v>13042</v>
      </c>
      <c r="C821" s="147" t="s">
        <v>217</v>
      </c>
      <c r="D821" s="148">
        <v>1</v>
      </c>
    </row>
    <row r="822" spans="1:4" x14ac:dyDescent="0.2">
      <c r="A822" s="145">
        <v>734</v>
      </c>
      <c r="B822" s="146">
        <v>13043</v>
      </c>
      <c r="C822" s="147" t="s">
        <v>218</v>
      </c>
      <c r="D822" s="148">
        <v>2</v>
      </c>
    </row>
    <row r="823" spans="1:4" x14ac:dyDescent="0.2">
      <c r="A823" s="145">
        <v>735</v>
      </c>
      <c r="B823" s="146">
        <v>13044</v>
      </c>
      <c r="C823" s="147" t="s">
        <v>217</v>
      </c>
      <c r="D823" s="148">
        <v>2</v>
      </c>
    </row>
    <row r="824" spans="1:4" x14ac:dyDescent="0.2">
      <c r="A824" s="145">
        <v>735</v>
      </c>
      <c r="B824" s="146">
        <v>13045</v>
      </c>
      <c r="C824" s="147" t="s">
        <v>217</v>
      </c>
      <c r="D824" s="148">
        <v>1</v>
      </c>
    </row>
    <row r="825" spans="1:4" x14ac:dyDescent="0.2">
      <c r="A825" s="145">
        <v>736</v>
      </c>
      <c r="B825" s="146">
        <v>13046</v>
      </c>
      <c r="C825" s="147" t="s">
        <v>218</v>
      </c>
      <c r="D825" s="148">
        <v>2</v>
      </c>
    </row>
    <row r="826" spans="1:4" x14ac:dyDescent="0.2">
      <c r="A826" s="145">
        <v>737</v>
      </c>
      <c r="B826" s="146">
        <v>13047</v>
      </c>
      <c r="C826" s="147" t="s">
        <v>217</v>
      </c>
      <c r="D826" s="148">
        <v>2</v>
      </c>
    </row>
    <row r="827" spans="1:4" x14ac:dyDescent="0.2">
      <c r="A827" s="145">
        <v>737</v>
      </c>
      <c r="B827" s="146">
        <v>13048</v>
      </c>
      <c r="C827" s="147" t="s">
        <v>217</v>
      </c>
      <c r="D827" s="148">
        <v>1</v>
      </c>
    </row>
    <row r="828" spans="1:4" x14ac:dyDescent="0.2">
      <c r="A828" s="145">
        <v>738</v>
      </c>
      <c r="B828" s="146">
        <v>13049</v>
      </c>
      <c r="C828" s="147" t="s">
        <v>218</v>
      </c>
      <c r="D828" s="148">
        <v>2</v>
      </c>
    </row>
    <row r="829" spans="1:4" x14ac:dyDescent="0.2">
      <c r="A829" s="145">
        <v>739</v>
      </c>
      <c r="B829" s="146">
        <v>13050</v>
      </c>
      <c r="C829" s="147" t="s">
        <v>217</v>
      </c>
      <c r="D829" s="148">
        <v>2</v>
      </c>
    </row>
    <row r="830" spans="1:4" x14ac:dyDescent="0.2">
      <c r="A830" s="145">
        <v>739</v>
      </c>
      <c r="B830" s="146">
        <v>13051</v>
      </c>
      <c r="C830" s="147" t="s">
        <v>217</v>
      </c>
      <c r="D830" s="148">
        <v>1</v>
      </c>
    </row>
    <row r="831" spans="1:4" x14ac:dyDescent="0.2">
      <c r="A831" s="145">
        <v>740</v>
      </c>
      <c r="B831" s="146">
        <v>13052</v>
      </c>
      <c r="C831" s="147" t="s">
        <v>218</v>
      </c>
      <c r="D831" s="148">
        <v>2</v>
      </c>
    </row>
    <row r="832" spans="1:4" x14ac:dyDescent="0.2">
      <c r="A832" s="145">
        <v>741</v>
      </c>
      <c r="B832" s="146">
        <v>13053</v>
      </c>
      <c r="C832" s="147" t="s">
        <v>217</v>
      </c>
      <c r="D832" s="148">
        <v>2</v>
      </c>
    </row>
    <row r="833" spans="1:4" x14ac:dyDescent="0.2">
      <c r="A833" s="145">
        <v>741</v>
      </c>
      <c r="B833" s="146">
        <v>13054</v>
      </c>
      <c r="C833" s="147" t="s">
        <v>217</v>
      </c>
      <c r="D833" s="148">
        <v>1</v>
      </c>
    </row>
    <row r="834" spans="1:4" x14ac:dyDescent="0.2">
      <c r="A834" s="145">
        <v>742</v>
      </c>
      <c r="B834" s="146">
        <v>13055</v>
      </c>
      <c r="C834" s="147" t="s">
        <v>218</v>
      </c>
      <c r="D834" s="148">
        <v>2</v>
      </c>
    </row>
    <row r="835" spans="1:4" x14ac:dyDescent="0.2">
      <c r="A835" s="145">
        <v>743</v>
      </c>
      <c r="B835" s="146">
        <v>13056</v>
      </c>
      <c r="C835" s="147" t="s">
        <v>217</v>
      </c>
      <c r="D835" s="148">
        <v>2</v>
      </c>
    </row>
    <row r="836" spans="1:4" x14ac:dyDescent="0.2">
      <c r="A836" s="145">
        <v>743</v>
      </c>
      <c r="B836" s="146">
        <v>13057</v>
      </c>
      <c r="C836" s="147" t="s">
        <v>217</v>
      </c>
      <c r="D836" s="148">
        <v>1</v>
      </c>
    </row>
    <row r="837" spans="1:4" x14ac:dyDescent="0.2">
      <c r="A837" s="145">
        <v>744</v>
      </c>
      <c r="B837" s="146">
        <v>13058</v>
      </c>
      <c r="C837" s="147" t="s">
        <v>218</v>
      </c>
      <c r="D837" s="148">
        <v>2</v>
      </c>
    </row>
    <row r="838" spans="1:4" x14ac:dyDescent="0.2">
      <c r="A838" s="145">
        <v>745</v>
      </c>
      <c r="B838" s="146">
        <v>13059</v>
      </c>
      <c r="C838" s="147" t="s">
        <v>217</v>
      </c>
      <c r="D838" s="148">
        <v>2</v>
      </c>
    </row>
    <row r="839" spans="1:4" x14ac:dyDescent="0.2">
      <c r="A839" s="145">
        <v>745</v>
      </c>
      <c r="B839" s="146">
        <v>13060</v>
      </c>
      <c r="C839" s="147" t="s">
        <v>217</v>
      </c>
      <c r="D839" s="148">
        <v>1</v>
      </c>
    </row>
    <row r="840" spans="1:4" x14ac:dyDescent="0.2">
      <c r="A840" s="145">
        <v>746</v>
      </c>
      <c r="B840" s="146">
        <v>13061</v>
      </c>
      <c r="C840" s="147" t="s">
        <v>218</v>
      </c>
      <c r="D840" s="148">
        <v>2</v>
      </c>
    </row>
    <row r="841" spans="1:4" x14ac:dyDescent="0.2">
      <c r="A841" s="145">
        <v>747</v>
      </c>
      <c r="B841" s="146">
        <v>13062</v>
      </c>
      <c r="C841" s="147" t="s">
        <v>217</v>
      </c>
      <c r="D841" s="148">
        <v>2</v>
      </c>
    </row>
    <row r="842" spans="1:4" x14ac:dyDescent="0.2">
      <c r="A842" s="145">
        <v>747</v>
      </c>
      <c r="B842" s="146">
        <v>13063</v>
      </c>
      <c r="C842" s="147" t="s">
        <v>217</v>
      </c>
      <c r="D842" s="148">
        <v>1</v>
      </c>
    </row>
    <row r="843" spans="1:4" x14ac:dyDescent="0.2">
      <c r="A843" s="145">
        <v>748</v>
      </c>
      <c r="B843" s="146">
        <v>13064</v>
      </c>
      <c r="C843" s="147" t="s">
        <v>217</v>
      </c>
      <c r="D843" s="148">
        <v>2</v>
      </c>
    </row>
    <row r="844" spans="1:4" x14ac:dyDescent="0.2">
      <c r="A844" s="145">
        <v>748</v>
      </c>
      <c r="B844" s="146">
        <v>13065</v>
      </c>
      <c r="C844" s="147" t="s">
        <v>217</v>
      </c>
      <c r="D844" s="148">
        <v>1</v>
      </c>
    </row>
    <row r="845" spans="1:4" x14ac:dyDescent="0.2">
      <c r="A845" s="145">
        <v>749</v>
      </c>
      <c r="B845" s="146">
        <v>13066</v>
      </c>
      <c r="C845" s="147" t="s">
        <v>218</v>
      </c>
      <c r="D845" s="148">
        <v>2</v>
      </c>
    </row>
    <row r="846" spans="1:4" x14ac:dyDescent="0.2">
      <c r="A846" s="145">
        <v>752</v>
      </c>
      <c r="B846" s="146">
        <v>13011</v>
      </c>
      <c r="C846" s="147" t="s">
        <v>217</v>
      </c>
      <c r="D846" s="148">
        <v>2</v>
      </c>
    </row>
    <row r="847" spans="1:4" x14ac:dyDescent="0.2">
      <c r="A847" s="145">
        <v>752</v>
      </c>
      <c r="B847" s="146">
        <v>13012</v>
      </c>
      <c r="C847" s="147" t="s">
        <v>217</v>
      </c>
      <c r="D847" s="148">
        <v>1</v>
      </c>
    </row>
    <row r="848" spans="1:4" x14ac:dyDescent="0.2">
      <c r="A848" s="145">
        <v>753</v>
      </c>
      <c r="B848" s="146">
        <v>13013</v>
      </c>
      <c r="C848" s="147" t="s">
        <v>219</v>
      </c>
      <c r="D848" s="148">
        <v>2</v>
      </c>
    </row>
    <row r="849" spans="1:4" x14ac:dyDescent="0.2">
      <c r="A849" s="145">
        <v>754</v>
      </c>
      <c r="B849" s="146">
        <v>13014</v>
      </c>
      <c r="C849" s="147" t="s">
        <v>217</v>
      </c>
      <c r="D849" s="148">
        <v>2</v>
      </c>
    </row>
    <row r="850" spans="1:4" x14ac:dyDescent="0.2">
      <c r="A850" s="145">
        <v>754</v>
      </c>
      <c r="B850" s="146">
        <v>13015</v>
      </c>
      <c r="C850" s="147" t="s">
        <v>217</v>
      </c>
      <c r="D850" s="148">
        <v>1</v>
      </c>
    </row>
    <row r="851" spans="1:4" x14ac:dyDescent="0.2">
      <c r="A851" s="145">
        <v>755</v>
      </c>
      <c r="B851" s="146">
        <v>13016</v>
      </c>
      <c r="C851" s="147" t="s">
        <v>219</v>
      </c>
      <c r="D851" s="148">
        <v>2</v>
      </c>
    </row>
    <row r="852" spans="1:4" x14ac:dyDescent="0.2">
      <c r="A852" s="145">
        <v>756</v>
      </c>
      <c r="B852" s="146">
        <v>13017</v>
      </c>
      <c r="C852" s="147" t="s">
        <v>217</v>
      </c>
      <c r="D852" s="148">
        <v>2</v>
      </c>
    </row>
    <row r="853" spans="1:4" x14ac:dyDescent="0.2">
      <c r="A853" s="145">
        <v>756</v>
      </c>
      <c r="B853" s="146">
        <v>13018</v>
      </c>
      <c r="C853" s="147" t="s">
        <v>217</v>
      </c>
      <c r="D853" s="148">
        <v>1</v>
      </c>
    </row>
    <row r="854" spans="1:4" x14ac:dyDescent="0.2">
      <c r="A854" s="145">
        <v>757</v>
      </c>
      <c r="B854" s="146">
        <v>13019</v>
      </c>
      <c r="C854" s="147" t="s">
        <v>219</v>
      </c>
      <c r="D854" s="148">
        <v>2</v>
      </c>
    </row>
    <row r="855" spans="1:4" x14ac:dyDescent="0.2">
      <c r="A855" s="145">
        <v>758</v>
      </c>
      <c r="B855" s="146">
        <v>13020</v>
      </c>
      <c r="C855" s="147" t="s">
        <v>217</v>
      </c>
      <c r="D855" s="148">
        <v>2</v>
      </c>
    </row>
    <row r="856" spans="1:4" x14ac:dyDescent="0.2">
      <c r="A856" s="145">
        <v>758</v>
      </c>
      <c r="B856" s="146">
        <v>13021</v>
      </c>
      <c r="C856" s="147" t="s">
        <v>217</v>
      </c>
      <c r="D856" s="148">
        <v>1</v>
      </c>
    </row>
    <row r="857" spans="1:4" x14ac:dyDescent="0.2">
      <c r="A857" s="145">
        <v>759</v>
      </c>
      <c r="B857" s="146">
        <v>13022</v>
      </c>
      <c r="C857" s="147" t="s">
        <v>219</v>
      </c>
      <c r="D857" s="148">
        <v>2</v>
      </c>
    </row>
    <row r="858" spans="1:4" x14ac:dyDescent="0.2">
      <c r="A858" s="145">
        <v>760</v>
      </c>
      <c r="B858" s="146">
        <v>13023</v>
      </c>
      <c r="C858" s="147" t="s">
        <v>217</v>
      </c>
      <c r="D858" s="148">
        <v>2</v>
      </c>
    </row>
    <row r="859" spans="1:4" x14ac:dyDescent="0.2">
      <c r="A859" s="145">
        <v>760</v>
      </c>
      <c r="B859" s="146">
        <v>13024</v>
      </c>
      <c r="C859" s="147" t="s">
        <v>217</v>
      </c>
      <c r="D859" s="148">
        <v>1</v>
      </c>
    </row>
    <row r="860" spans="1:4" x14ac:dyDescent="0.2">
      <c r="A860" s="145">
        <v>761</v>
      </c>
      <c r="B860" s="146">
        <v>13025</v>
      </c>
      <c r="C860" s="147" t="s">
        <v>219</v>
      </c>
      <c r="D860" s="148">
        <v>2</v>
      </c>
    </row>
    <row r="861" spans="1:4" x14ac:dyDescent="0.2">
      <c r="A861" s="145">
        <v>762</v>
      </c>
      <c r="B861" s="146">
        <v>13026</v>
      </c>
      <c r="C861" s="147" t="s">
        <v>217</v>
      </c>
      <c r="D861" s="148">
        <v>2</v>
      </c>
    </row>
    <row r="862" spans="1:4" x14ac:dyDescent="0.2">
      <c r="A862" s="145">
        <v>762</v>
      </c>
      <c r="B862" s="146">
        <v>13027</v>
      </c>
      <c r="C862" s="147" t="s">
        <v>217</v>
      </c>
      <c r="D862" s="148">
        <v>1</v>
      </c>
    </row>
    <row r="863" spans="1:4" x14ac:dyDescent="0.2">
      <c r="A863" s="145">
        <v>763</v>
      </c>
      <c r="B863" s="146">
        <v>13028</v>
      </c>
      <c r="C863" s="147" t="s">
        <v>219</v>
      </c>
      <c r="D863" s="148">
        <v>2</v>
      </c>
    </row>
    <row r="864" spans="1:4" x14ac:dyDescent="0.2">
      <c r="A864" s="145">
        <v>764</v>
      </c>
      <c r="B864" s="146">
        <v>13002</v>
      </c>
      <c r="C864" s="147" t="s">
        <v>217</v>
      </c>
      <c r="D864" s="148">
        <v>2</v>
      </c>
    </row>
    <row r="865" spans="1:4" x14ac:dyDescent="0.2">
      <c r="A865" s="145">
        <v>764</v>
      </c>
      <c r="B865" s="146">
        <v>13003</v>
      </c>
      <c r="C865" s="147" t="s">
        <v>217</v>
      </c>
      <c r="D865" s="148">
        <v>1</v>
      </c>
    </row>
    <row r="866" spans="1:4" x14ac:dyDescent="0.2">
      <c r="A866" s="145">
        <v>765</v>
      </c>
      <c r="B866" s="146">
        <v>13004</v>
      </c>
      <c r="C866" s="147" t="s">
        <v>219</v>
      </c>
      <c r="D866" s="148">
        <v>2</v>
      </c>
    </row>
    <row r="867" spans="1:4" x14ac:dyDescent="0.2">
      <c r="A867" s="145">
        <v>766</v>
      </c>
      <c r="B867" s="146">
        <v>13005</v>
      </c>
      <c r="C867" s="147" t="s">
        <v>217</v>
      </c>
      <c r="D867" s="148">
        <v>2</v>
      </c>
    </row>
    <row r="868" spans="1:4" x14ac:dyDescent="0.2">
      <c r="A868" s="145">
        <v>766</v>
      </c>
      <c r="B868" s="146">
        <v>13006</v>
      </c>
      <c r="C868" s="147" t="s">
        <v>217</v>
      </c>
      <c r="D868" s="148">
        <v>1</v>
      </c>
    </row>
    <row r="869" spans="1:4" x14ac:dyDescent="0.2">
      <c r="A869" s="145">
        <v>767</v>
      </c>
      <c r="B869" s="146">
        <v>13007</v>
      </c>
      <c r="C869" s="147" t="s">
        <v>219</v>
      </c>
      <c r="D869" s="148">
        <v>2</v>
      </c>
    </row>
    <row r="870" spans="1:4" x14ac:dyDescent="0.2">
      <c r="A870" s="145">
        <v>768</v>
      </c>
      <c r="B870" s="146">
        <v>13008</v>
      </c>
      <c r="C870" s="147" t="s">
        <v>217</v>
      </c>
      <c r="D870" s="148">
        <v>2</v>
      </c>
    </row>
    <row r="871" spans="1:4" x14ac:dyDescent="0.2">
      <c r="A871" s="145">
        <v>768</v>
      </c>
      <c r="B871" s="146">
        <v>13009</v>
      </c>
      <c r="C871" s="147" t="s">
        <v>217</v>
      </c>
      <c r="D871" s="148">
        <v>1</v>
      </c>
    </row>
    <row r="872" spans="1:4" x14ac:dyDescent="0.2">
      <c r="A872" s="145">
        <v>769</v>
      </c>
      <c r="B872" s="146">
        <v>13010</v>
      </c>
      <c r="C872" s="147" t="s">
        <v>219</v>
      </c>
      <c r="D872" s="148">
        <v>2</v>
      </c>
    </row>
    <row r="873" spans="1:4" x14ac:dyDescent="0.2">
      <c r="A873" s="145">
        <v>770</v>
      </c>
      <c r="B873" s="146">
        <v>13001</v>
      </c>
      <c r="C873" s="147" t="s">
        <v>220</v>
      </c>
      <c r="D873" s="148">
        <v>2</v>
      </c>
    </row>
    <row r="874" spans="1:4" x14ac:dyDescent="0.2">
      <c r="A874" s="145">
        <v>775</v>
      </c>
      <c r="B874" s="146">
        <v>334</v>
      </c>
      <c r="C874" s="147" t="s">
        <v>221</v>
      </c>
      <c r="D874" s="148" t="s">
        <v>41</v>
      </c>
    </row>
    <row r="875" spans="1:4" x14ac:dyDescent="0.2">
      <c r="A875" s="145">
        <v>776</v>
      </c>
      <c r="B875" s="146">
        <v>335</v>
      </c>
      <c r="C875" s="147" t="s">
        <v>221</v>
      </c>
      <c r="D875" s="148" t="s">
        <v>41</v>
      </c>
    </row>
    <row r="876" spans="1:4" x14ac:dyDescent="0.2">
      <c r="A876" s="145">
        <v>781</v>
      </c>
      <c r="B876" s="146">
        <v>327</v>
      </c>
      <c r="C876" s="147" t="s">
        <v>217</v>
      </c>
      <c r="D876" s="148" t="s">
        <v>41</v>
      </c>
    </row>
    <row r="877" spans="1:4" x14ac:dyDescent="0.2">
      <c r="A877" s="145">
        <v>782</v>
      </c>
      <c r="B877" s="146">
        <v>13069</v>
      </c>
      <c r="C877" s="147" t="s">
        <v>217</v>
      </c>
      <c r="D877" s="148">
        <v>1</v>
      </c>
    </row>
    <row r="878" spans="1:4" x14ac:dyDescent="0.2">
      <c r="A878" s="145">
        <v>783</v>
      </c>
      <c r="B878" s="146">
        <v>13072</v>
      </c>
      <c r="C878" s="147" t="s">
        <v>217</v>
      </c>
      <c r="D878" s="148">
        <v>1</v>
      </c>
    </row>
    <row r="879" spans="1:4" x14ac:dyDescent="0.2">
      <c r="A879" s="145">
        <v>784</v>
      </c>
      <c r="B879" s="146">
        <v>13075</v>
      </c>
      <c r="C879" s="147" t="s">
        <v>217</v>
      </c>
      <c r="D879" s="148">
        <v>1</v>
      </c>
    </row>
    <row r="880" spans="1:4" x14ac:dyDescent="0.2">
      <c r="A880" s="145">
        <v>785</v>
      </c>
      <c r="B880" s="146">
        <v>13078</v>
      </c>
      <c r="C880" s="147" t="s">
        <v>217</v>
      </c>
      <c r="D880" s="148">
        <v>1</v>
      </c>
    </row>
    <row r="881" spans="1:4" x14ac:dyDescent="0.2">
      <c r="A881" s="145">
        <v>786</v>
      </c>
      <c r="B881" s="146">
        <v>13081</v>
      </c>
      <c r="C881" s="147" t="s">
        <v>217</v>
      </c>
      <c r="D881" s="148">
        <v>1</v>
      </c>
    </row>
    <row r="882" spans="1:4" x14ac:dyDescent="0.2">
      <c r="A882" s="145">
        <v>787</v>
      </c>
      <c r="B882" s="146">
        <v>13082</v>
      </c>
      <c r="C882" s="147" t="s">
        <v>222</v>
      </c>
      <c r="D882" s="148">
        <v>2</v>
      </c>
    </row>
    <row r="883" spans="1:4" x14ac:dyDescent="0.2">
      <c r="A883" s="145">
        <v>787</v>
      </c>
      <c r="B883" s="146">
        <v>13083</v>
      </c>
      <c r="C883" s="147" t="s">
        <v>222</v>
      </c>
      <c r="D883" s="148">
        <v>1</v>
      </c>
    </row>
    <row r="884" spans="1:4" x14ac:dyDescent="0.2">
      <c r="A884" s="145">
        <v>788</v>
      </c>
      <c r="B884" s="146">
        <v>13084</v>
      </c>
      <c r="C884" s="147" t="s">
        <v>223</v>
      </c>
      <c r="D884" s="148">
        <v>1</v>
      </c>
    </row>
    <row r="885" spans="1:4" x14ac:dyDescent="0.2">
      <c r="A885" s="145">
        <v>789</v>
      </c>
      <c r="B885" s="146">
        <v>13085</v>
      </c>
      <c r="C885" s="147" t="s">
        <v>224</v>
      </c>
      <c r="D885" s="148">
        <v>2</v>
      </c>
    </row>
    <row r="886" spans="1:4" x14ac:dyDescent="0.2">
      <c r="A886" s="145">
        <v>789</v>
      </c>
      <c r="B886" s="146">
        <v>13086</v>
      </c>
      <c r="C886" s="147" t="s">
        <v>224</v>
      </c>
      <c r="D886" s="148">
        <v>1</v>
      </c>
    </row>
    <row r="887" spans="1:4" x14ac:dyDescent="0.2">
      <c r="A887" s="145">
        <v>790</v>
      </c>
      <c r="B887" s="146">
        <v>13087</v>
      </c>
      <c r="C887" s="147" t="s">
        <v>225</v>
      </c>
      <c r="D887" s="148">
        <v>1</v>
      </c>
    </row>
    <row r="888" spans="1:4" x14ac:dyDescent="0.2">
      <c r="A888" s="145">
        <v>791</v>
      </c>
      <c r="B888" s="146">
        <v>13088</v>
      </c>
      <c r="C888" s="147" t="s">
        <v>226</v>
      </c>
      <c r="D888" s="148">
        <v>2</v>
      </c>
    </row>
    <row r="889" spans="1:4" x14ac:dyDescent="0.2">
      <c r="A889" s="145">
        <v>791</v>
      </c>
      <c r="B889" s="146">
        <v>13089</v>
      </c>
      <c r="C889" s="147" t="s">
        <v>226</v>
      </c>
      <c r="D889" s="148">
        <v>1</v>
      </c>
    </row>
    <row r="890" spans="1:4" x14ac:dyDescent="0.2">
      <c r="A890" s="145">
        <v>792</v>
      </c>
      <c r="B890" s="146">
        <v>13090</v>
      </c>
      <c r="C890" s="147" t="s">
        <v>227</v>
      </c>
      <c r="D890" s="148">
        <v>1</v>
      </c>
    </row>
    <row r="891" spans="1:4" x14ac:dyDescent="0.2">
      <c r="A891" s="145">
        <v>793</v>
      </c>
      <c r="B891" s="146">
        <v>13091</v>
      </c>
      <c r="C891" s="147" t="s">
        <v>217</v>
      </c>
      <c r="D891" s="148">
        <v>2</v>
      </c>
    </row>
    <row r="892" spans="1:4" x14ac:dyDescent="0.2">
      <c r="A892" s="145">
        <v>793</v>
      </c>
      <c r="B892" s="146">
        <v>13092</v>
      </c>
      <c r="C892" s="147" t="s">
        <v>217</v>
      </c>
      <c r="D892" s="148">
        <v>1</v>
      </c>
    </row>
    <row r="893" spans="1:4" x14ac:dyDescent="0.2">
      <c r="A893" s="145">
        <v>794</v>
      </c>
      <c r="B893" s="146">
        <v>13093</v>
      </c>
      <c r="C893" s="147" t="s">
        <v>218</v>
      </c>
      <c r="D893" s="148">
        <v>2</v>
      </c>
    </row>
    <row r="894" spans="1:4" x14ac:dyDescent="0.2">
      <c r="A894" s="145">
        <v>801</v>
      </c>
      <c r="B894" s="146">
        <v>306</v>
      </c>
      <c r="C894" s="147" t="s">
        <v>144</v>
      </c>
      <c r="D894" s="148">
        <v>1</v>
      </c>
    </row>
    <row r="895" spans="1:4" x14ac:dyDescent="0.2">
      <c r="A895" s="145">
        <v>802</v>
      </c>
      <c r="B895" s="146">
        <v>14005</v>
      </c>
      <c r="C895" s="147" t="s">
        <v>228</v>
      </c>
      <c r="D895" s="148">
        <v>2</v>
      </c>
    </row>
    <row r="896" spans="1:4" x14ac:dyDescent="0.2">
      <c r="A896" s="145">
        <v>802</v>
      </c>
      <c r="B896" s="146">
        <v>14006</v>
      </c>
      <c r="C896" s="147" t="s">
        <v>228</v>
      </c>
      <c r="D896" s="148">
        <v>1</v>
      </c>
    </row>
    <row r="897" spans="1:4" x14ac:dyDescent="0.2">
      <c r="A897" s="145">
        <v>803</v>
      </c>
      <c r="B897" s="146">
        <v>14007</v>
      </c>
      <c r="C897" s="147" t="s">
        <v>229</v>
      </c>
      <c r="D897" s="148" t="s">
        <v>41</v>
      </c>
    </row>
    <row r="898" spans="1:4" x14ac:dyDescent="0.2">
      <c r="A898" s="145">
        <v>804</v>
      </c>
      <c r="B898" s="146">
        <v>14008</v>
      </c>
      <c r="C898" s="147" t="s">
        <v>228</v>
      </c>
      <c r="D898" s="148">
        <v>2</v>
      </c>
    </row>
    <row r="899" spans="1:4" x14ac:dyDescent="0.2">
      <c r="A899" s="145">
        <v>804</v>
      </c>
      <c r="B899" s="146">
        <v>14009</v>
      </c>
      <c r="C899" s="147" t="s">
        <v>228</v>
      </c>
      <c r="D899" s="148">
        <v>1</v>
      </c>
    </row>
    <row r="900" spans="1:4" x14ac:dyDescent="0.2">
      <c r="A900" s="145">
        <v>805</v>
      </c>
      <c r="B900" s="146">
        <v>14010</v>
      </c>
      <c r="C900" s="147" t="s">
        <v>229</v>
      </c>
      <c r="D900" s="148" t="s">
        <v>41</v>
      </c>
    </row>
    <row r="901" spans="1:4" x14ac:dyDescent="0.2">
      <c r="A901" s="145">
        <v>806</v>
      </c>
      <c r="B901" s="146">
        <v>14011</v>
      </c>
      <c r="C901" s="147" t="s">
        <v>228</v>
      </c>
      <c r="D901" s="148">
        <v>2</v>
      </c>
    </row>
    <row r="902" spans="1:4" x14ac:dyDescent="0.2">
      <c r="A902" s="145">
        <v>806</v>
      </c>
      <c r="B902" s="146">
        <v>14012</v>
      </c>
      <c r="C902" s="147" t="s">
        <v>228</v>
      </c>
      <c r="D902" s="148">
        <v>1</v>
      </c>
    </row>
    <row r="903" spans="1:4" x14ac:dyDescent="0.2">
      <c r="A903" s="145">
        <v>807</v>
      </c>
      <c r="B903" s="146">
        <v>14013</v>
      </c>
      <c r="C903" s="147" t="s">
        <v>229</v>
      </c>
      <c r="D903" s="148" t="s">
        <v>41</v>
      </c>
    </row>
    <row r="904" spans="1:4" x14ac:dyDescent="0.2">
      <c r="A904" s="145">
        <v>808</v>
      </c>
      <c r="B904" s="146">
        <v>14017</v>
      </c>
      <c r="C904" s="147" t="s">
        <v>228</v>
      </c>
      <c r="D904" s="148">
        <v>2</v>
      </c>
    </row>
    <row r="905" spans="1:4" x14ac:dyDescent="0.2">
      <c r="A905" s="145">
        <v>808</v>
      </c>
      <c r="B905" s="146">
        <v>14018</v>
      </c>
      <c r="C905" s="147" t="s">
        <v>228</v>
      </c>
      <c r="D905" s="148">
        <v>1</v>
      </c>
    </row>
    <row r="906" spans="1:4" x14ac:dyDescent="0.2">
      <c r="A906" s="145">
        <v>809</v>
      </c>
      <c r="B906" s="146">
        <v>14019</v>
      </c>
      <c r="C906" s="147" t="s">
        <v>229</v>
      </c>
      <c r="D906" s="148" t="s">
        <v>41</v>
      </c>
    </row>
    <row r="907" spans="1:4" x14ac:dyDescent="0.2">
      <c r="A907" s="145">
        <v>810</v>
      </c>
      <c r="B907" s="146">
        <v>14020</v>
      </c>
      <c r="C907" s="147" t="s">
        <v>228</v>
      </c>
      <c r="D907" s="148">
        <v>2</v>
      </c>
    </row>
    <row r="908" spans="1:4" x14ac:dyDescent="0.2">
      <c r="A908" s="145">
        <v>810</v>
      </c>
      <c r="B908" s="146">
        <v>14021</v>
      </c>
      <c r="C908" s="147" t="s">
        <v>228</v>
      </c>
      <c r="D908" s="148">
        <v>1</v>
      </c>
    </row>
    <row r="909" spans="1:4" x14ac:dyDescent="0.2">
      <c r="A909" s="145">
        <v>811</v>
      </c>
      <c r="B909" s="146">
        <v>14022</v>
      </c>
      <c r="C909" s="147" t="s">
        <v>229</v>
      </c>
      <c r="D909" s="148" t="s">
        <v>41</v>
      </c>
    </row>
    <row r="910" spans="1:4" x14ac:dyDescent="0.2">
      <c r="A910" s="145">
        <v>812</v>
      </c>
      <c r="B910" s="146">
        <v>14023</v>
      </c>
      <c r="C910" s="147" t="s">
        <v>228</v>
      </c>
      <c r="D910" s="148">
        <v>2</v>
      </c>
    </row>
    <row r="911" spans="1:4" x14ac:dyDescent="0.2">
      <c r="A911" s="145">
        <v>812</v>
      </c>
      <c r="B911" s="146">
        <v>14024</v>
      </c>
      <c r="C911" s="147" t="s">
        <v>228</v>
      </c>
      <c r="D911" s="148">
        <v>1</v>
      </c>
    </row>
    <row r="912" spans="1:4" x14ac:dyDescent="0.2">
      <c r="A912" s="145">
        <v>813</v>
      </c>
      <c r="B912" s="146">
        <v>14025</v>
      </c>
      <c r="C912" s="147" t="s">
        <v>229</v>
      </c>
      <c r="D912" s="148" t="s">
        <v>41</v>
      </c>
    </row>
    <row r="913" spans="1:4" x14ac:dyDescent="0.2">
      <c r="A913" s="145">
        <v>814</v>
      </c>
      <c r="B913" s="146">
        <v>14029</v>
      </c>
      <c r="C913" s="147" t="s">
        <v>228</v>
      </c>
      <c r="D913" s="148">
        <v>2</v>
      </c>
    </row>
    <row r="914" spans="1:4" x14ac:dyDescent="0.2">
      <c r="A914" s="145">
        <v>814</v>
      </c>
      <c r="B914" s="146">
        <v>14030</v>
      </c>
      <c r="C914" s="147" t="s">
        <v>228</v>
      </c>
      <c r="D914" s="148">
        <v>1</v>
      </c>
    </row>
    <row r="915" spans="1:4" x14ac:dyDescent="0.2">
      <c r="A915" s="145">
        <v>815</v>
      </c>
      <c r="B915" s="146">
        <v>14031</v>
      </c>
      <c r="C915" s="147" t="s">
        <v>229</v>
      </c>
      <c r="D915" s="148" t="s">
        <v>41</v>
      </c>
    </row>
    <row r="916" spans="1:4" x14ac:dyDescent="0.2">
      <c r="A916" s="145">
        <v>816</v>
      </c>
      <c r="B916" s="146">
        <v>14032</v>
      </c>
      <c r="C916" s="147" t="s">
        <v>228</v>
      </c>
      <c r="D916" s="148">
        <v>2</v>
      </c>
    </row>
    <row r="917" spans="1:4" x14ac:dyDescent="0.2">
      <c r="A917" s="145">
        <v>816</v>
      </c>
      <c r="B917" s="146">
        <v>14033</v>
      </c>
      <c r="C917" s="147" t="s">
        <v>228</v>
      </c>
      <c r="D917" s="148">
        <v>1</v>
      </c>
    </row>
    <row r="918" spans="1:4" x14ac:dyDescent="0.2">
      <c r="A918" s="145">
        <v>817</v>
      </c>
      <c r="B918" s="146">
        <v>14034</v>
      </c>
      <c r="C918" s="147" t="s">
        <v>229</v>
      </c>
      <c r="D918" s="148" t="s">
        <v>41</v>
      </c>
    </row>
    <row r="919" spans="1:4" x14ac:dyDescent="0.2">
      <c r="A919" s="145">
        <v>818</v>
      </c>
      <c r="B919" s="146">
        <v>14035</v>
      </c>
      <c r="C919" s="147" t="s">
        <v>228</v>
      </c>
      <c r="D919" s="148">
        <v>2</v>
      </c>
    </row>
    <row r="920" spans="1:4" x14ac:dyDescent="0.2">
      <c r="A920" s="145">
        <v>818</v>
      </c>
      <c r="B920" s="146">
        <v>14036</v>
      </c>
      <c r="C920" s="147" t="s">
        <v>228</v>
      </c>
      <c r="D920" s="148">
        <v>1</v>
      </c>
    </row>
    <row r="921" spans="1:4" x14ac:dyDescent="0.2">
      <c r="A921" s="145">
        <v>819</v>
      </c>
      <c r="B921" s="146">
        <v>14037</v>
      </c>
      <c r="C921" s="147" t="s">
        <v>229</v>
      </c>
      <c r="D921" s="148" t="s">
        <v>41</v>
      </c>
    </row>
    <row r="922" spans="1:4" x14ac:dyDescent="0.2">
      <c r="A922" s="145">
        <v>820</v>
      </c>
      <c r="B922" s="146">
        <v>14042</v>
      </c>
      <c r="C922" s="147" t="s">
        <v>228</v>
      </c>
      <c r="D922" s="148">
        <v>2</v>
      </c>
    </row>
    <row r="923" spans="1:4" x14ac:dyDescent="0.2">
      <c r="A923" s="145">
        <v>820</v>
      </c>
      <c r="B923" s="146">
        <v>14043</v>
      </c>
      <c r="C923" s="147" t="s">
        <v>228</v>
      </c>
      <c r="D923" s="148">
        <v>1</v>
      </c>
    </row>
    <row r="924" spans="1:4" x14ac:dyDescent="0.2">
      <c r="A924" s="145">
        <v>821</v>
      </c>
      <c r="B924" s="146">
        <v>14044</v>
      </c>
      <c r="C924" s="147" t="s">
        <v>229</v>
      </c>
      <c r="D924" s="148" t="s">
        <v>41</v>
      </c>
    </row>
    <row r="925" spans="1:4" x14ac:dyDescent="0.2">
      <c r="A925" s="145">
        <v>822</v>
      </c>
      <c r="B925" s="146">
        <v>14045</v>
      </c>
      <c r="C925" s="147" t="s">
        <v>228</v>
      </c>
      <c r="D925" s="148">
        <v>2</v>
      </c>
    </row>
    <row r="926" spans="1:4" x14ac:dyDescent="0.2">
      <c r="A926" s="145">
        <v>822</v>
      </c>
      <c r="B926" s="146">
        <v>14046</v>
      </c>
      <c r="C926" s="147" t="s">
        <v>228</v>
      </c>
      <c r="D926" s="148">
        <v>1</v>
      </c>
    </row>
    <row r="927" spans="1:4" x14ac:dyDescent="0.2">
      <c r="A927" s="145">
        <v>823</v>
      </c>
      <c r="B927" s="146">
        <v>14047</v>
      </c>
      <c r="C927" s="147" t="s">
        <v>229</v>
      </c>
      <c r="D927" s="148" t="s">
        <v>41</v>
      </c>
    </row>
    <row r="928" spans="1:4" x14ac:dyDescent="0.2">
      <c r="A928" s="145">
        <v>824</v>
      </c>
      <c r="B928" s="146">
        <v>14048</v>
      </c>
      <c r="C928" s="147" t="s">
        <v>228</v>
      </c>
      <c r="D928" s="148">
        <v>2</v>
      </c>
    </row>
    <row r="929" spans="1:4" x14ac:dyDescent="0.2">
      <c r="A929" s="145">
        <v>824</v>
      </c>
      <c r="B929" s="146">
        <v>14049</v>
      </c>
      <c r="C929" s="147" t="s">
        <v>228</v>
      </c>
      <c r="D929" s="148">
        <v>1</v>
      </c>
    </row>
    <row r="930" spans="1:4" x14ac:dyDescent="0.2">
      <c r="A930" s="145">
        <v>825</v>
      </c>
      <c r="B930" s="146">
        <v>14050</v>
      </c>
      <c r="C930" s="147" t="s">
        <v>229</v>
      </c>
      <c r="D930" s="148" t="s">
        <v>41</v>
      </c>
    </row>
    <row r="931" spans="1:4" x14ac:dyDescent="0.2">
      <c r="A931" s="145">
        <v>826</v>
      </c>
      <c r="B931" s="146">
        <v>14069</v>
      </c>
      <c r="C931" s="147" t="s">
        <v>228</v>
      </c>
      <c r="D931" s="148">
        <v>2</v>
      </c>
    </row>
    <row r="932" spans="1:4" x14ac:dyDescent="0.2">
      <c r="A932" s="145">
        <v>826</v>
      </c>
      <c r="B932" s="146">
        <v>14070</v>
      </c>
      <c r="C932" s="147" t="s">
        <v>228</v>
      </c>
      <c r="D932" s="148">
        <v>1</v>
      </c>
    </row>
    <row r="933" spans="1:4" x14ac:dyDescent="0.2">
      <c r="A933" s="145">
        <v>827</v>
      </c>
      <c r="B933" s="146">
        <v>14071</v>
      </c>
      <c r="C933" s="147" t="s">
        <v>229</v>
      </c>
      <c r="D933" s="148" t="s">
        <v>41</v>
      </c>
    </row>
    <row r="934" spans="1:4" x14ac:dyDescent="0.2">
      <c r="A934" s="145">
        <v>828</v>
      </c>
      <c r="B934" s="146">
        <v>14072</v>
      </c>
      <c r="C934" s="147" t="s">
        <v>228</v>
      </c>
      <c r="D934" s="148">
        <v>2</v>
      </c>
    </row>
    <row r="935" spans="1:4" x14ac:dyDescent="0.2">
      <c r="A935" s="145">
        <v>828</v>
      </c>
      <c r="B935" s="146">
        <v>14073</v>
      </c>
      <c r="C935" s="147" t="s">
        <v>228</v>
      </c>
      <c r="D935" s="148">
        <v>1</v>
      </c>
    </row>
    <row r="936" spans="1:4" x14ac:dyDescent="0.2">
      <c r="A936" s="145">
        <v>829</v>
      </c>
      <c r="B936" s="146">
        <v>14074</v>
      </c>
      <c r="C936" s="147" t="s">
        <v>229</v>
      </c>
      <c r="D936" s="148" t="s">
        <v>41</v>
      </c>
    </row>
    <row r="937" spans="1:4" x14ac:dyDescent="0.2">
      <c r="A937" s="145">
        <v>830</v>
      </c>
      <c r="B937" s="146">
        <v>14075</v>
      </c>
      <c r="C937" s="147" t="s">
        <v>228</v>
      </c>
      <c r="D937" s="148">
        <v>2</v>
      </c>
    </row>
    <row r="938" spans="1:4" x14ac:dyDescent="0.2">
      <c r="A938" s="145">
        <v>830</v>
      </c>
      <c r="B938" s="146">
        <v>14076</v>
      </c>
      <c r="C938" s="147" t="s">
        <v>228</v>
      </c>
      <c r="D938" s="148">
        <v>1</v>
      </c>
    </row>
    <row r="939" spans="1:4" x14ac:dyDescent="0.2">
      <c r="A939" s="145">
        <v>831</v>
      </c>
      <c r="B939" s="146">
        <v>14077</v>
      </c>
      <c r="C939" s="147" t="s">
        <v>229</v>
      </c>
      <c r="D939" s="148" t="s">
        <v>41</v>
      </c>
    </row>
    <row r="940" spans="1:4" x14ac:dyDescent="0.2">
      <c r="A940" s="145">
        <v>832</v>
      </c>
      <c r="B940" s="146">
        <v>14085</v>
      </c>
      <c r="C940" s="147" t="s">
        <v>228</v>
      </c>
      <c r="D940" s="148">
        <v>2</v>
      </c>
    </row>
    <row r="941" spans="1:4" x14ac:dyDescent="0.2">
      <c r="A941" s="145">
        <v>832</v>
      </c>
      <c r="B941" s="146">
        <v>14086</v>
      </c>
      <c r="C941" s="147" t="s">
        <v>228</v>
      </c>
      <c r="D941" s="148">
        <v>1</v>
      </c>
    </row>
    <row r="942" spans="1:4" x14ac:dyDescent="0.2">
      <c r="A942" s="145">
        <v>833</v>
      </c>
      <c r="B942" s="146">
        <v>14087</v>
      </c>
      <c r="C942" s="147" t="s">
        <v>229</v>
      </c>
      <c r="D942" s="148" t="s">
        <v>41</v>
      </c>
    </row>
    <row r="943" spans="1:4" x14ac:dyDescent="0.2">
      <c r="A943" s="145">
        <v>834</v>
      </c>
      <c r="B943" s="146">
        <v>14088</v>
      </c>
      <c r="C943" s="147" t="s">
        <v>228</v>
      </c>
      <c r="D943" s="148">
        <v>2</v>
      </c>
    </row>
    <row r="944" spans="1:4" x14ac:dyDescent="0.2">
      <c r="A944" s="145">
        <v>834</v>
      </c>
      <c r="B944" s="146">
        <v>14089</v>
      </c>
      <c r="C944" s="147" t="s">
        <v>228</v>
      </c>
      <c r="D944" s="148">
        <v>1</v>
      </c>
    </row>
    <row r="945" spans="1:4" x14ac:dyDescent="0.2">
      <c r="A945" s="145">
        <v>835</v>
      </c>
      <c r="B945" s="146">
        <v>14090</v>
      </c>
      <c r="C945" s="147" t="s">
        <v>229</v>
      </c>
      <c r="D945" s="148" t="s">
        <v>41</v>
      </c>
    </row>
    <row r="946" spans="1:4" x14ac:dyDescent="0.2">
      <c r="A946" s="145">
        <v>836</v>
      </c>
      <c r="B946" s="146">
        <v>14091</v>
      </c>
      <c r="C946" s="147" t="s">
        <v>228</v>
      </c>
      <c r="D946" s="148">
        <v>2</v>
      </c>
    </row>
    <row r="947" spans="1:4" x14ac:dyDescent="0.2">
      <c r="A947" s="145">
        <v>836</v>
      </c>
      <c r="B947" s="146">
        <v>14092</v>
      </c>
      <c r="C947" s="147" t="s">
        <v>228</v>
      </c>
      <c r="D947" s="148">
        <v>1</v>
      </c>
    </row>
    <row r="948" spans="1:4" x14ac:dyDescent="0.2">
      <c r="A948" s="145">
        <v>837</v>
      </c>
      <c r="B948" s="146">
        <v>14093</v>
      </c>
      <c r="C948" s="147" t="s">
        <v>229</v>
      </c>
      <c r="D948" s="148" t="s">
        <v>41</v>
      </c>
    </row>
    <row r="949" spans="1:4" x14ac:dyDescent="0.2">
      <c r="A949" s="145">
        <v>838</v>
      </c>
      <c r="B949" s="146">
        <v>14094</v>
      </c>
      <c r="C949" s="147" t="s">
        <v>228</v>
      </c>
      <c r="D949" s="148">
        <v>2</v>
      </c>
    </row>
    <row r="950" spans="1:4" x14ac:dyDescent="0.2">
      <c r="A950" s="145">
        <v>838</v>
      </c>
      <c r="B950" s="146">
        <v>14095</v>
      </c>
      <c r="C950" s="147" t="s">
        <v>228</v>
      </c>
      <c r="D950" s="148">
        <v>1</v>
      </c>
    </row>
    <row r="951" spans="1:4" x14ac:dyDescent="0.2">
      <c r="A951" s="145">
        <v>839</v>
      </c>
      <c r="B951" s="146">
        <v>14096</v>
      </c>
      <c r="C951" s="147" t="s">
        <v>229</v>
      </c>
      <c r="D951" s="148" t="s">
        <v>41</v>
      </c>
    </row>
    <row r="952" spans="1:4" x14ac:dyDescent="0.2">
      <c r="A952" s="145">
        <v>840</v>
      </c>
      <c r="B952" s="146">
        <v>14110</v>
      </c>
      <c r="C952" s="147" t="s">
        <v>228</v>
      </c>
      <c r="D952" s="148">
        <v>2</v>
      </c>
    </row>
    <row r="953" spans="1:4" x14ac:dyDescent="0.2">
      <c r="A953" s="145">
        <v>840</v>
      </c>
      <c r="B953" s="146">
        <v>14111</v>
      </c>
      <c r="C953" s="147" t="s">
        <v>228</v>
      </c>
      <c r="D953" s="148">
        <v>1</v>
      </c>
    </row>
    <row r="954" spans="1:4" x14ac:dyDescent="0.2">
      <c r="A954" s="145">
        <v>841</v>
      </c>
      <c r="B954" s="146">
        <v>14112</v>
      </c>
      <c r="C954" s="147" t="s">
        <v>229</v>
      </c>
      <c r="D954" s="148" t="s">
        <v>41</v>
      </c>
    </row>
    <row r="955" spans="1:4" x14ac:dyDescent="0.2">
      <c r="A955" s="145">
        <v>842</v>
      </c>
      <c r="B955" s="146">
        <v>14113</v>
      </c>
      <c r="C955" s="147" t="s">
        <v>228</v>
      </c>
      <c r="D955" s="148">
        <v>2</v>
      </c>
    </row>
    <row r="956" spans="1:4" x14ac:dyDescent="0.2">
      <c r="A956" s="145">
        <v>842</v>
      </c>
      <c r="B956" s="146">
        <v>14114</v>
      </c>
      <c r="C956" s="147" t="s">
        <v>228</v>
      </c>
      <c r="D956" s="148">
        <v>1</v>
      </c>
    </row>
    <row r="957" spans="1:4" x14ac:dyDescent="0.2">
      <c r="A957" s="145">
        <v>843</v>
      </c>
      <c r="B957" s="146">
        <v>14115</v>
      </c>
      <c r="C957" s="147" t="s">
        <v>229</v>
      </c>
      <c r="D957" s="148" t="s">
        <v>41</v>
      </c>
    </row>
    <row r="958" spans="1:4" x14ac:dyDescent="0.2">
      <c r="A958" s="145">
        <v>844</v>
      </c>
      <c r="B958" s="146">
        <v>14116</v>
      </c>
      <c r="C958" s="147" t="s">
        <v>228</v>
      </c>
      <c r="D958" s="148">
        <v>2</v>
      </c>
    </row>
    <row r="959" spans="1:4" x14ac:dyDescent="0.2">
      <c r="A959" s="145">
        <v>844</v>
      </c>
      <c r="B959" s="146">
        <v>14117</v>
      </c>
      <c r="C959" s="147" t="s">
        <v>228</v>
      </c>
      <c r="D959" s="148">
        <v>1</v>
      </c>
    </row>
    <row r="960" spans="1:4" x14ac:dyDescent="0.2">
      <c r="A960" s="145">
        <v>845</v>
      </c>
      <c r="B960" s="146">
        <v>14118</v>
      </c>
      <c r="C960" s="147" t="s">
        <v>229</v>
      </c>
      <c r="D960" s="148" t="s">
        <v>41</v>
      </c>
    </row>
    <row r="961" spans="1:4" x14ac:dyDescent="0.2">
      <c r="A961" s="145">
        <v>846</v>
      </c>
      <c r="B961" s="146">
        <v>14138</v>
      </c>
      <c r="C961" s="147" t="s">
        <v>228</v>
      </c>
      <c r="D961" s="148">
        <v>2</v>
      </c>
    </row>
    <row r="962" spans="1:4" x14ac:dyDescent="0.2">
      <c r="A962" s="145">
        <v>846</v>
      </c>
      <c r="B962" s="146">
        <v>14139</v>
      </c>
      <c r="C962" s="147" t="s">
        <v>228</v>
      </c>
      <c r="D962" s="148">
        <v>1</v>
      </c>
    </row>
    <row r="963" spans="1:4" x14ac:dyDescent="0.2">
      <c r="A963" s="145">
        <v>847</v>
      </c>
      <c r="B963" s="146">
        <v>14140</v>
      </c>
      <c r="C963" s="147" t="s">
        <v>229</v>
      </c>
      <c r="D963" s="148" t="s">
        <v>41</v>
      </c>
    </row>
    <row r="964" spans="1:4" x14ac:dyDescent="0.2">
      <c r="A964" s="145">
        <v>848</v>
      </c>
      <c r="B964" s="146">
        <v>14141</v>
      </c>
      <c r="C964" s="147" t="s">
        <v>228</v>
      </c>
      <c r="D964" s="148">
        <v>2</v>
      </c>
    </row>
    <row r="965" spans="1:4" x14ac:dyDescent="0.2">
      <c r="A965" s="145">
        <v>848</v>
      </c>
      <c r="B965" s="146">
        <v>14142</v>
      </c>
      <c r="C965" s="147" t="s">
        <v>228</v>
      </c>
      <c r="D965" s="148">
        <v>1</v>
      </c>
    </row>
    <row r="966" spans="1:4" x14ac:dyDescent="0.2">
      <c r="A966" s="145">
        <v>849</v>
      </c>
      <c r="B966" s="146">
        <v>14143</v>
      </c>
      <c r="C966" s="147" t="s">
        <v>229</v>
      </c>
      <c r="D966" s="148" t="s">
        <v>41</v>
      </c>
    </row>
    <row r="967" spans="1:4" x14ac:dyDescent="0.2">
      <c r="A967" s="145">
        <v>850</v>
      </c>
      <c r="B967" s="146">
        <v>14014</v>
      </c>
      <c r="C967" s="147" t="s">
        <v>229</v>
      </c>
      <c r="D967" s="148" t="s">
        <v>41</v>
      </c>
    </row>
    <row r="968" spans="1:4" x14ac:dyDescent="0.2">
      <c r="A968" s="145">
        <v>851</v>
      </c>
      <c r="B968" s="146">
        <v>14038</v>
      </c>
      <c r="C968" s="147" t="s">
        <v>229</v>
      </c>
      <c r="D968" s="148" t="s">
        <v>41</v>
      </c>
    </row>
    <row r="969" spans="1:4" x14ac:dyDescent="0.2">
      <c r="A969" s="145">
        <v>852</v>
      </c>
      <c r="B969" s="146">
        <v>14001</v>
      </c>
      <c r="C969" s="147" t="s">
        <v>228</v>
      </c>
      <c r="D969" s="148">
        <v>2</v>
      </c>
    </row>
    <row r="970" spans="1:4" x14ac:dyDescent="0.2">
      <c r="A970" s="145">
        <v>852</v>
      </c>
      <c r="B970" s="146">
        <v>14002</v>
      </c>
      <c r="C970" s="147" t="s">
        <v>228</v>
      </c>
      <c r="D970" s="148">
        <v>1</v>
      </c>
    </row>
    <row r="971" spans="1:4" x14ac:dyDescent="0.2">
      <c r="A971" s="145">
        <v>853</v>
      </c>
      <c r="B971" s="146">
        <v>14081</v>
      </c>
      <c r="C971" s="147" t="s">
        <v>228</v>
      </c>
      <c r="D971" s="148">
        <v>2</v>
      </c>
    </row>
    <row r="972" spans="1:4" x14ac:dyDescent="0.2">
      <c r="A972" s="145">
        <v>853</v>
      </c>
      <c r="B972" s="146">
        <v>14082</v>
      </c>
      <c r="C972" s="147" t="s">
        <v>228</v>
      </c>
      <c r="D972" s="148">
        <v>1</v>
      </c>
    </row>
    <row r="973" spans="1:4" x14ac:dyDescent="0.2">
      <c r="A973" s="145">
        <v>854</v>
      </c>
      <c r="B973" s="146">
        <v>14083</v>
      </c>
      <c r="C973" s="147" t="s">
        <v>228</v>
      </c>
      <c r="D973" s="148">
        <v>2</v>
      </c>
    </row>
    <row r="974" spans="1:4" x14ac:dyDescent="0.2">
      <c r="A974" s="145">
        <v>854</v>
      </c>
      <c r="B974" s="146">
        <v>14084</v>
      </c>
      <c r="C974" s="147" t="s">
        <v>228</v>
      </c>
      <c r="D974" s="148">
        <v>1</v>
      </c>
    </row>
    <row r="975" spans="1:4" x14ac:dyDescent="0.2">
      <c r="A975" s="145">
        <v>855</v>
      </c>
      <c r="B975" s="146">
        <v>14103</v>
      </c>
      <c r="C975" s="147" t="s">
        <v>228</v>
      </c>
      <c r="D975" s="148">
        <v>2</v>
      </c>
    </row>
    <row r="976" spans="1:4" x14ac:dyDescent="0.2">
      <c r="A976" s="145">
        <v>855</v>
      </c>
      <c r="B976" s="146">
        <v>14104</v>
      </c>
      <c r="C976" s="147" t="s">
        <v>228</v>
      </c>
      <c r="D976" s="148">
        <v>1</v>
      </c>
    </row>
    <row r="977" spans="1:4" x14ac:dyDescent="0.2">
      <c r="A977" s="145">
        <v>856</v>
      </c>
      <c r="B977" s="146">
        <v>14105</v>
      </c>
      <c r="C977" s="147" t="s">
        <v>228</v>
      </c>
      <c r="D977" s="148">
        <v>2</v>
      </c>
    </row>
    <row r="978" spans="1:4" x14ac:dyDescent="0.2">
      <c r="A978" s="145">
        <v>856</v>
      </c>
      <c r="B978" s="146">
        <v>14106</v>
      </c>
      <c r="C978" s="147" t="s">
        <v>228</v>
      </c>
      <c r="D978" s="148">
        <v>1</v>
      </c>
    </row>
    <row r="979" spans="1:4" x14ac:dyDescent="0.2">
      <c r="A979" s="145">
        <v>857</v>
      </c>
      <c r="B979" s="146">
        <v>14015</v>
      </c>
      <c r="C979" s="147" t="s">
        <v>228</v>
      </c>
      <c r="D979" s="148">
        <v>2</v>
      </c>
    </row>
    <row r="980" spans="1:4" x14ac:dyDescent="0.2">
      <c r="A980" s="145">
        <v>857</v>
      </c>
      <c r="B980" s="146">
        <v>14016</v>
      </c>
      <c r="C980" s="147" t="s">
        <v>228</v>
      </c>
      <c r="D980" s="148">
        <v>1</v>
      </c>
    </row>
    <row r="981" spans="1:4" x14ac:dyDescent="0.2">
      <c r="A981" s="145">
        <v>858</v>
      </c>
      <c r="B981" s="146">
        <v>14039</v>
      </c>
      <c r="C981" s="147" t="s">
        <v>228</v>
      </c>
      <c r="D981" s="148">
        <v>2</v>
      </c>
    </row>
    <row r="982" spans="1:4" x14ac:dyDescent="0.2">
      <c r="A982" s="145">
        <v>858</v>
      </c>
      <c r="B982" s="146">
        <v>14040</v>
      </c>
      <c r="C982" s="147" t="s">
        <v>228</v>
      </c>
      <c r="D982" s="148">
        <v>1</v>
      </c>
    </row>
    <row r="983" spans="1:4" x14ac:dyDescent="0.2">
      <c r="A983" s="145">
        <v>859</v>
      </c>
      <c r="B983" s="146">
        <v>14003</v>
      </c>
      <c r="C983" s="147" t="s">
        <v>228</v>
      </c>
      <c r="D983" s="148">
        <v>2</v>
      </c>
    </row>
    <row r="984" spans="1:4" x14ac:dyDescent="0.2">
      <c r="A984" s="145">
        <v>859</v>
      </c>
      <c r="B984" s="146">
        <v>14004</v>
      </c>
      <c r="C984" s="147" t="s">
        <v>228</v>
      </c>
      <c r="D984" s="148">
        <v>1</v>
      </c>
    </row>
    <row r="985" spans="1:4" x14ac:dyDescent="0.2">
      <c r="A985" s="145">
        <v>860</v>
      </c>
      <c r="B985" s="146">
        <v>14026</v>
      </c>
      <c r="C985" s="147" t="s">
        <v>228</v>
      </c>
      <c r="D985" s="148">
        <v>2</v>
      </c>
    </row>
    <row r="986" spans="1:4" x14ac:dyDescent="0.2">
      <c r="A986" s="145">
        <v>860</v>
      </c>
      <c r="B986" s="146">
        <v>14027</v>
      </c>
      <c r="C986" s="147" t="s">
        <v>228</v>
      </c>
      <c r="D986" s="148">
        <v>1</v>
      </c>
    </row>
    <row r="987" spans="1:4" x14ac:dyDescent="0.2">
      <c r="A987" s="145">
        <v>861</v>
      </c>
      <c r="B987" s="146">
        <v>14051</v>
      </c>
      <c r="C987" s="147" t="s">
        <v>228</v>
      </c>
      <c r="D987" s="148">
        <v>2</v>
      </c>
    </row>
    <row r="988" spans="1:4" x14ac:dyDescent="0.2">
      <c r="A988" s="145">
        <v>861</v>
      </c>
      <c r="B988" s="146">
        <v>14052</v>
      </c>
      <c r="C988" s="147" t="s">
        <v>228</v>
      </c>
      <c r="D988" s="148">
        <v>1</v>
      </c>
    </row>
    <row r="989" spans="1:4" x14ac:dyDescent="0.2">
      <c r="A989" s="145">
        <v>862</v>
      </c>
      <c r="B989" s="146">
        <v>14107</v>
      </c>
      <c r="C989" s="147" t="s">
        <v>228</v>
      </c>
      <c r="D989" s="148">
        <v>2</v>
      </c>
    </row>
    <row r="990" spans="1:4" x14ac:dyDescent="0.2">
      <c r="A990" s="145">
        <v>862</v>
      </c>
      <c r="B990" s="146">
        <v>14108</v>
      </c>
      <c r="C990" s="147" t="s">
        <v>228</v>
      </c>
      <c r="D990" s="148">
        <v>1</v>
      </c>
    </row>
    <row r="991" spans="1:4" x14ac:dyDescent="0.2">
      <c r="A991" s="145">
        <v>863</v>
      </c>
      <c r="B991" s="146">
        <v>14054</v>
      </c>
      <c r="C991" s="147" t="s">
        <v>228</v>
      </c>
      <c r="D991" s="148">
        <v>2</v>
      </c>
    </row>
    <row r="992" spans="1:4" x14ac:dyDescent="0.2">
      <c r="A992" s="145">
        <v>863</v>
      </c>
      <c r="B992" s="146">
        <v>14055</v>
      </c>
      <c r="C992" s="147" t="s">
        <v>228</v>
      </c>
      <c r="D992" s="148">
        <v>1</v>
      </c>
    </row>
    <row r="993" spans="1:4" x14ac:dyDescent="0.2">
      <c r="A993" s="145">
        <v>864</v>
      </c>
      <c r="B993" s="146">
        <v>14121</v>
      </c>
      <c r="C993" s="147" t="s">
        <v>228</v>
      </c>
      <c r="D993" s="148">
        <v>2</v>
      </c>
    </row>
    <row r="994" spans="1:4" x14ac:dyDescent="0.2">
      <c r="A994" s="145">
        <v>864</v>
      </c>
      <c r="B994" s="146">
        <v>14122</v>
      </c>
      <c r="C994" s="147" t="s">
        <v>228</v>
      </c>
      <c r="D994" s="148">
        <v>1</v>
      </c>
    </row>
    <row r="995" spans="1:4" x14ac:dyDescent="0.2">
      <c r="A995" s="145">
        <v>865</v>
      </c>
      <c r="B995" s="146">
        <v>14057</v>
      </c>
      <c r="C995" s="147" t="s">
        <v>228</v>
      </c>
      <c r="D995" s="148">
        <v>2</v>
      </c>
    </row>
    <row r="996" spans="1:4" x14ac:dyDescent="0.2">
      <c r="A996" s="145">
        <v>865</v>
      </c>
      <c r="B996" s="146">
        <v>14058</v>
      </c>
      <c r="C996" s="147" t="s">
        <v>228</v>
      </c>
      <c r="D996" s="148">
        <v>1</v>
      </c>
    </row>
    <row r="997" spans="1:4" x14ac:dyDescent="0.2">
      <c r="A997" s="145">
        <v>866</v>
      </c>
      <c r="B997" s="146">
        <v>14059</v>
      </c>
      <c r="C997" s="147" t="s">
        <v>229</v>
      </c>
      <c r="D997" s="148" t="s">
        <v>41</v>
      </c>
    </row>
    <row r="998" spans="1:4" x14ac:dyDescent="0.2">
      <c r="A998" s="145">
        <v>867</v>
      </c>
      <c r="B998" s="146">
        <v>14060</v>
      </c>
      <c r="C998" s="147" t="s">
        <v>228</v>
      </c>
      <c r="D998" s="148">
        <v>2</v>
      </c>
    </row>
    <row r="999" spans="1:4" x14ac:dyDescent="0.2">
      <c r="A999" s="145">
        <v>867</v>
      </c>
      <c r="B999" s="146">
        <v>14061</v>
      </c>
      <c r="C999" s="147" t="s">
        <v>228</v>
      </c>
      <c r="D999" s="148">
        <v>1</v>
      </c>
    </row>
    <row r="1000" spans="1:4" x14ac:dyDescent="0.2">
      <c r="A1000" s="145">
        <v>868</v>
      </c>
      <c r="B1000" s="146">
        <v>14062</v>
      </c>
      <c r="C1000" s="147" t="s">
        <v>229</v>
      </c>
      <c r="D1000" s="148" t="s">
        <v>41</v>
      </c>
    </row>
    <row r="1001" spans="1:4" x14ac:dyDescent="0.2">
      <c r="A1001" s="145">
        <v>869</v>
      </c>
      <c r="B1001" s="146">
        <v>14063</v>
      </c>
      <c r="C1001" s="147" t="s">
        <v>228</v>
      </c>
      <c r="D1001" s="148">
        <v>2</v>
      </c>
    </row>
    <row r="1002" spans="1:4" x14ac:dyDescent="0.2">
      <c r="A1002" s="145">
        <v>869</v>
      </c>
      <c r="B1002" s="146">
        <v>14064</v>
      </c>
      <c r="C1002" s="147" t="s">
        <v>228</v>
      </c>
      <c r="D1002" s="148">
        <v>1</v>
      </c>
    </row>
    <row r="1003" spans="1:4" x14ac:dyDescent="0.2">
      <c r="A1003" s="145">
        <v>870</v>
      </c>
      <c r="B1003" s="146">
        <v>14065</v>
      </c>
      <c r="C1003" s="147" t="s">
        <v>229</v>
      </c>
      <c r="D1003" s="148" t="s">
        <v>41</v>
      </c>
    </row>
    <row r="1004" spans="1:4" x14ac:dyDescent="0.2">
      <c r="A1004" s="145">
        <v>871</v>
      </c>
      <c r="B1004" s="146">
        <v>14066</v>
      </c>
      <c r="C1004" s="147" t="s">
        <v>228</v>
      </c>
      <c r="D1004" s="148">
        <v>2</v>
      </c>
    </row>
    <row r="1005" spans="1:4" x14ac:dyDescent="0.2">
      <c r="A1005" s="145">
        <v>871</v>
      </c>
      <c r="B1005" s="146">
        <v>14067</v>
      </c>
      <c r="C1005" s="147" t="s">
        <v>228</v>
      </c>
      <c r="D1005" s="148">
        <v>1</v>
      </c>
    </row>
    <row r="1006" spans="1:4" x14ac:dyDescent="0.2">
      <c r="A1006" s="145">
        <v>872</v>
      </c>
      <c r="B1006" s="146">
        <v>14068</v>
      </c>
      <c r="C1006" s="147" t="s">
        <v>229</v>
      </c>
      <c r="D1006" s="148" t="s">
        <v>41</v>
      </c>
    </row>
    <row r="1007" spans="1:4" x14ac:dyDescent="0.2">
      <c r="A1007" s="145">
        <v>873</v>
      </c>
      <c r="B1007" s="146">
        <v>14078</v>
      </c>
      <c r="C1007" s="147" t="s">
        <v>228</v>
      </c>
      <c r="D1007" s="148">
        <v>2</v>
      </c>
    </row>
    <row r="1008" spans="1:4" x14ac:dyDescent="0.2">
      <c r="A1008" s="145">
        <v>873</v>
      </c>
      <c r="B1008" s="146">
        <v>14079</v>
      </c>
      <c r="C1008" s="147" t="s">
        <v>228</v>
      </c>
      <c r="D1008" s="148">
        <v>1</v>
      </c>
    </row>
    <row r="1009" spans="1:4" x14ac:dyDescent="0.2">
      <c r="A1009" s="145">
        <v>874</v>
      </c>
      <c r="B1009" s="146">
        <v>14080</v>
      </c>
      <c r="C1009" s="147" t="s">
        <v>229</v>
      </c>
      <c r="D1009" s="148" t="s">
        <v>41</v>
      </c>
    </row>
    <row r="1010" spans="1:4" x14ac:dyDescent="0.2">
      <c r="A1010" s="145">
        <v>875</v>
      </c>
      <c r="B1010" s="146">
        <v>14100</v>
      </c>
      <c r="C1010" s="147" t="s">
        <v>228</v>
      </c>
      <c r="D1010" s="148">
        <v>2</v>
      </c>
    </row>
    <row r="1011" spans="1:4" x14ac:dyDescent="0.2">
      <c r="A1011" s="145">
        <v>875</v>
      </c>
      <c r="B1011" s="146">
        <v>14101</v>
      </c>
      <c r="C1011" s="147" t="s">
        <v>228</v>
      </c>
      <c r="D1011" s="148">
        <v>1</v>
      </c>
    </row>
    <row r="1012" spans="1:4" x14ac:dyDescent="0.2">
      <c r="A1012" s="145">
        <v>876</v>
      </c>
      <c r="B1012" s="146">
        <v>14102</v>
      </c>
      <c r="C1012" s="147" t="s">
        <v>229</v>
      </c>
      <c r="D1012" s="148" t="s">
        <v>41</v>
      </c>
    </row>
    <row r="1013" spans="1:4" x14ac:dyDescent="0.2">
      <c r="A1013" s="145">
        <v>877</v>
      </c>
      <c r="B1013" s="146">
        <v>14123</v>
      </c>
      <c r="C1013" s="147" t="s">
        <v>228</v>
      </c>
      <c r="D1013" s="148">
        <v>2</v>
      </c>
    </row>
    <row r="1014" spans="1:4" x14ac:dyDescent="0.2">
      <c r="A1014" s="145">
        <v>877</v>
      </c>
      <c r="B1014" s="146">
        <v>14124</v>
      </c>
      <c r="C1014" s="147" t="s">
        <v>228</v>
      </c>
      <c r="D1014" s="148">
        <v>1</v>
      </c>
    </row>
    <row r="1015" spans="1:4" x14ac:dyDescent="0.2">
      <c r="A1015" s="145">
        <v>878</v>
      </c>
      <c r="B1015" s="146">
        <v>14125</v>
      </c>
      <c r="C1015" s="147" t="s">
        <v>229</v>
      </c>
      <c r="D1015" s="148" t="s">
        <v>41</v>
      </c>
    </row>
    <row r="1016" spans="1:4" x14ac:dyDescent="0.2">
      <c r="A1016" s="145">
        <v>879</v>
      </c>
      <c r="B1016" s="146">
        <v>14126</v>
      </c>
      <c r="C1016" s="147" t="s">
        <v>228</v>
      </c>
      <c r="D1016" s="148">
        <v>2</v>
      </c>
    </row>
    <row r="1017" spans="1:4" x14ac:dyDescent="0.2">
      <c r="A1017" s="145">
        <v>879</v>
      </c>
      <c r="B1017" s="146">
        <v>14127</v>
      </c>
      <c r="C1017" s="147" t="s">
        <v>228</v>
      </c>
      <c r="D1017" s="148">
        <v>1</v>
      </c>
    </row>
    <row r="1018" spans="1:4" x14ac:dyDescent="0.2">
      <c r="A1018" s="145">
        <v>880</v>
      </c>
      <c r="B1018" s="146">
        <v>14128</v>
      </c>
      <c r="C1018" s="147" t="s">
        <v>229</v>
      </c>
      <c r="D1018" s="148" t="s">
        <v>41</v>
      </c>
    </row>
    <row r="1019" spans="1:4" x14ac:dyDescent="0.2">
      <c r="A1019" s="145">
        <v>881</v>
      </c>
      <c r="B1019" s="146">
        <v>14129</v>
      </c>
      <c r="C1019" s="147" t="s">
        <v>228</v>
      </c>
      <c r="D1019" s="148">
        <v>2</v>
      </c>
    </row>
    <row r="1020" spans="1:4" x14ac:dyDescent="0.2">
      <c r="A1020" s="145">
        <v>881</v>
      </c>
      <c r="B1020" s="146">
        <v>14130</v>
      </c>
      <c r="C1020" s="147" t="s">
        <v>228</v>
      </c>
      <c r="D1020" s="148">
        <v>1</v>
      </c>
    </row>
    <row r="1021" spans="1:4" x14ac:dyDescent="0.2">
      <c r="A1021" s="145">
        <v>882</v>
      </c>
      <c r="B1021" s="146">
        <v>14131</v>
      </c>
      <c r="C1021" s="147" t="s">
        <v>229</v>
      </c>
      <c r="D1021" s="148" t="s">
        <v>41</v>
      </c>
    </row>
    <row r="1022" spans="1:4" x14ac:dyDescent="0.2">
      <c r="A1022" s="145">
        <v>883</v>
      </c>
      <c r="B1022" s="146">
        <v>14132</v>
      </c>
      <c r="C1022" s="147" t="s">
        <v>228</v>
      </c>
      <c r="D1022" s="148">
        <v>2</v>
      </c>
    </row>
    <row r="1023" spans="1:4" x14ac:dyDescent="0.2">
      <c r="A1023" s="145">
        <v>883</v>
      </c>
      <c r="B1023" s="146">
        <v>14133</v>
      </c>
      <c r="C1023" s="147" t="s">
        <v>228</v>
      </c>
      <c r="D1023" s="148">
        <v>1</v>
      </c>
    </row>
    <row r="1024" spans="1:4" x14ac:dyDescent="0.2">
      <c r="A1024" s="145">
        <v>884</v>
      </c>
      <c r="B1024" s="146">
        <v>14134</v>
      </c>
      <c r="C1024" s="147" t="s">
        <v>229</v>
      </c>
      <c r="D1024" s="148" t="s">
        <v>41</v>
      </c>
    </row>
    <row r="1025" spans="1:4" x14ac:dyDescent="0.2">
      <c r="A1025" s="145">
        <v>885</v>
      </c>
      <c r="B1025" s="146">
        <v>14135</v>
      </c>
      <c r="C1025" s="147" t="s">
        <v>228</v>
      </c>
      <c r="D1025" s="148">
        <v>2</v>
      </c>
    </row>
    <row r="1026" spans="1:4" x14ac:dyDescent="0.2">
      <c r="A1026" s="145">
        <v>885</v>
      </c>
      <c r="B1026" s="146">
        <v>14136</v>
      </c>
      <c r="C1026" s="147" t="s">
        <v>228</v>
      </c>
      <c r="D1026" s="148">
        <v>1</v>
      </c>
    </row>
    <row r="1027" spans="1:4" x14ac:dyDescent="0.2">
      <c r="A1027" s="145">
        <v>886</v>
      </c>
      <c r="B1027" s="146">
        <v>14137</v>
      </c>
      <c r="C1027" s="147" t="s">
        <v>229</v>
      </c>
      <c r="D1027" s="148" t="s">
        <v>41</v>
      </c>
    </row>
    <row r="1028" spans="1:4" x14ac:dyDescent="0.2">
      <c r="A1028" s="145">
        <v>887</v>
      </c>
      <c r="B1028" s="146">
        <v>14144</v>
      </c>
      <c r="C1028" s="147" t="s">
        <v>228</v>
      </c>
      <c r="D1028" s="148">
        <v>2</v>
      </c>
    </row>
    <row r="1029" spans="1:4" x14ac:dyDescent="0.2">
      <c r="A1029" s="145">
        <v>887</v>
      </c>
      <c r="B1029" s="146">
        <v>14145</v>
      </c>
      <c r="C1029" s="147" t="s">
        <v>228</v>
      </c>
      <c r="D1029" s="148">
        <v>1</v>
      </c>
    </row>
    <row r="1030" spans="1:4" x14ac:dyDescent="0.2">
      <c r="A1030" s="145">
        <v>888</v>
      </c>
      <c r="B1030" s="146">
        <v>14146</v>
      </c>
      <c r="C1030" s="147" t="s">
        <v>229</v>
      </c>
      <c r="D1030" s="148" t="s">
        <v>41</v>
      </c>
    </row>
    <row r="1031" spans="1:4" x14ac:dyDescent="0.2">
      <c r="A1031" s="145">
        <v>889</v>
      </c>
      <c r="B1031" s="146">
        <v>278</v>
      </c>
      <c r="C1031" s="147" t="s">
        <v>228</v>
      </c>
      <c r="D1031" s="148">
        <v>2</v>
      </c>
    </row>
    <row r="1032" spans="1:4" x14ac:dyDescent="0.2">
      <c r="A1032" s="145">
        <v>889</v>
      </c>
      <c r="B1032" s="146">
        <v>289</v>
      </c>
      <c r="C1032" s="147" t="s">
        <v>228</v>
      </c>
      <c r="D1032" s="148">
        <v>1</v>
      </c>
    </row>
    <row r="1033" spans="1:4" x14ac:dyDescent="0.2">
      <c r="A1033" s="145">
        <v>890</v>
      </c>
      <c r="B1033" s="146">
        <v>14028</v>
      </c>
      <c r="C1033" s="147" t="s">
        <v>229</v>
      </c>
      <c r="D1033" s="148" t="s">
        <v>41</v>
      </c>
    </row>
    <row r="1034" spans="1:4" x14ac:dyDescent="0.2">
      <c r="A1034" s="145">
        <v>891</v>
      </c>
      <c r="B1034" s="146">
        <v>14099</v>
      </c>
      <c r="C1034" s="147" t="s">
        <v>229</v>
      </c>
      <c r="D1034" s="148" t="s">
        <v>41</v>
      </c>
    </row>
    <row r="1035" spans="1:4" x14ac:dyDescent="0.2">
      <c r="A1035" s="145">
        <v>892</v>
      </c>
      <c r="B1035" s="146">
        <v>14119</v>
      </c>
      <c r="C1035" s="147" t="s">
        <v>229</v>
      </c>
      <c r="D1035" s="148" t="s">
        <v>41</v>
      </c>
    </row>
    <row r="1036" spans="1:4" x14ac:dyDescent="0.2">
      <c r="A1036" s="145">
        <v>893</v>
      </c>
      <c r="B1036" s="146">
        <v>14120</v>
      </c>
      <c r="C1036" s="147" t="s">
        <v>229</v>
      </c>
      <c r="D1036" s="148" t="s">
        <v>41</v>
      </c>
    </row>
    <row r="1037" spans="1:4" x14ac:dyDescent="0.2">
      <c r="A1037" s="145">
        <v>894</v>
      </c>
      <c r="B1037" s="146">
        <v>300</v>
      </c>
      <c r="C1037" s="147" t="s">
        <v>186</v>
      </c>
      <c r="D1037" s="148" t="s">
        <v>41</v>
      </c>
    </row>
    <row r="1038" spans="1:4" x14ac:dyDescent="0.2">
      <c r="A1038" s="145">
        <v>895</v>
      </c>
      <c r="B1038" s="146">
        <v>311</v>
      </c>
      <c r="C1038" s="147" t="s">
        <v>186</v>
      </c>
      <c r="D1038" s="148" t="s">
        <v>41</v>
      </c>
    </row>
    <row r="1039" spans="1:4" x14ac:dyDescent="0.2">
      <c r="A1039" s="145">
        <v>896</v>
      </c>
      <c r="B1039" s="146">
        <v>312</v>
      </c>
      <c r="C1039" s="147" t="s">
        <v>186</v>
      </c>
      <c r="D1039" s="148" t="s">
        <v>41</v>
      </c>
    </row>
    <row r="1040" spans="1:4" x14ac:dyDescent="0.2">
      <c r="A1040" s="145">
        <v>897</v>
      </c>
      <c r="B1040" s="146">
        <v>14097</v>
      </c>
      <c r="C1040" s="147" t="s">
        <v>229</v>
      </c>
      <c r="D1040" s="148" t="s">
        <v>41</v>
      </c>
    </row>
    <row r="1041" spans="1:4" x14ac:dyDescent="0.2">
      <c r="A1041" s="145">
        <v>898</v>
      </c>
      <c r="B1041" s="146">
        <v>14098</v>
      </c>
      <c r="C1041" s="147" t="s">
        <v>229</v>
      </c>
      <c r="D1041" s="148" t="s">
        <v>41</v>
      </c>
    </row>
    <row r="1042" spans="1:4" x14ac:dyDescent="0.2">
      <c r="A1042" s="145">
        <v>899</v>
      </c>
      <c r="B1042" s="146">
        <v>281</v>
      </c>
      <c r="C1042" s="147" t="s">
        <v>230</v>
      </c>
      <c r="D1042" s="148" t="s">
        <v>41</v>
      </c>
    </row>
    <row r="1043" spans="1:4" x14ac:dyDescent="0.2">
      <c r="A1043" s="145">
        <v>900</v>
      </c>
      <c r="B1043" s="146">
        <v>282</v>
      </c>
      <c r="C1043" s="147" t="s">
        <v>230</v>
      </c>
      <c r="D1043" s="148" t="s">
        <v>41</v>
      </c>
    </row>
    <row r="1044" spans="1:4" x14ac:dyDescent="0.2">
      <c r="A1044" s="145">
        <v>901</v>
      </c>
      <c r="B1044" s="146">
        <v>283</v>
      </c>
      <c r="C1044" s="147" t="s">
        <v>230</v>
      </c>
      <c r="D1044" s="148" t="s">
        <v>41</v>
      </c>
    </row>
    <row r="1045" spans="1:4" x14ac:dyDescent="0.2">
      <c r="A1045" s="145">
        <v>902</v>
      </c>
      <c r="B1045" s="146">
        <v>284</v>
      </c>
      <c r="C1045" s="147" t="s">
        <v>230</v>
      </c>
      <c r="D1045" s="148" t="s">
        <v>41</v>
      </c>
    </row>
    <row r="1046" spans="1:4" x14ac:dyDescent="0.2">
      <c r="A1046" s="145">
        <v>903</v>
      </c>
      <c r="B1046" s="146">
        <v>285</v>
      </c>
      <c r="C1046" s="147" t="s">
        <v>230</v>
      </c>
      <c r="D1046" s="148" t="s">
        <v>41</v>
      </c>
    </row>
    <row r="1047" spans="1:4" x14ac:dyDescent="0.2">
      <c r="A1047" s="145">
        <v>904</v>
      </c>
      <c r="B1047" s="146">
        <v>286</v>
      </c>
      <c r="C1047" s="147" t="s">
        <v>231</v>
      </c>
      <c r="D1047" s="148" t="s">
        <v>41</v>
      </c>
    </row>
    <row r="1048" spans="1:4" x14ac:dyDescent="0.2">
      <c r="A1048" s="145">
        <v>905</v>
      </c>
      <c r="B1048" s="146">
        <v>287</v>
      </c>
      <c r="C1048" s="147" t="s">
        <v>231</v>
      </c>
      <c r="D1048" s="148" t="s">
        <v>41</v>
      </c>
    </row>
    <row r="1049" spans="1:4" x14ac:dyDescent="0.2">
      <c r="A1049" s="145">
        <v>906</v>
      </c>
      <c r="B1049" s="146">
        <v>288</v>
      </c>
      <c r="C1049" s="147" t="s">
        <v>231</v>
      </c>
      <c r="D1049" s="148" t="s">
        <v>41</v>
      </c>
    </row>
    <row r="1050" spans="1:4" x14ac:dyDescent="0.2">
      <c r="A1050" s="145">
        <v>907</v>
      </c>
      <c r="B1050" s="146">
        <v>292</v>
      </c>
      <c r="C1050" s="147" t="s">
        <v>232</v>
      </c>
      <c r="D1050" s="148" t="s">
        <v>41</v>
      </c>
    </row>
    <row r="1051" spans="1:4" x14ac:dyDescent="0.2">
      <c r="A1051" s="145">
        <v>908</v>
      </c>
      <c r="B1051" s="146">
        <v>293</v>
      </c>
      <c r="C1051" s="147" t="s">
        <v>232</v>
      </c>
      <c r="D1051" s="148" t="s">
        <v>41</v>
      </c>
    </row>
    <row r="1052" spans="1:4" x14ac:dyDescent="0.2">
      <c r="A1052" s="145">
        <v>909</v>
      </c>
      <c r="B1052" s="146">
        <v>294</v>
      </c>
      <c r="C1052" s="147" t="s">
        <v>232</v>
      </c>
      <c r="D1052" s="148" t="s">
        <v>41</v>
      </c>
    </row>
    <row r="1053" spans="1:4" x14ac:dyDescent="0.2">
      <c r="A1053" s="145">
        <v>910</v>
      </c>
      <c r="B1053" s="146">
        <v>295</v>
      </c>
      <c r="C1053" s="147" t="s">
        <v>232</v>
      </c>
      <c r="D1053" s="148" t="s">
        <v>41</v>
      </c>
    </row>
    <row r="1054" spans="1:4" x14ac:dyDescent="0.2">
      <c r="A1054" s="145">
        <v>911</v>
      </c>
      <c r="B1054" s="146">
        <v>296</v>
      </c>
      <c r="C1054" s="147" t="s">
        <v>232</v>
      </c>
      <c r="D1054" s="148" t="s">
        <v>41</v>
      </c>
    </row>
    <row r="1055" spans="1:4" x14ac:dyDescent="0.2">
      <c r="A1055" s="145">
        <v>912</v>
      </c>
      <c r="B1055" s="146">
        <v>297</v>
      </c>
      <c r="C1055" s="147" t="s">
        <v>232</v>
      </c>
      <c r="D1055" s="148" t="s">
        <v>41</v>
      </c>
    </row>
    <row r="1056" spans="1:4" x14ac:dyDescent="0.2">
      <c r="A1056" s="145">
        <v>913</v>
      </c>
      <c r="B1056" s="146">
        <v>298</v>
      </c>
      <c r="C1056" s="147" t="s">
        <v>232</v>
      </c>
      <c r="D1056" s="148" t="s">
        <v>41</v>
      </c>
    </row>
    <row r="1057" spans="1:4" x14ac:dyDescent="0.2">
      <c r="A1057" s="145">
        <v>914</v>
      </c>
      <c r="B1057" s="146">
        <v>299</v>
      </c>
      <c r="C1057" s="147" t="s">
        <v>233</v>
      </c>
      <c r="D1057" s="148">
        <v>1</v>
      </c>
    </row>
    <row r="1058" spans="1:4" x14ac:dyDescent="0.2">
      <c r="A1058" s="145">
        <v>915</v>
      </c>
      <c r="B1058" s="146">
        <v>313</v>
      </c>
      <c r="C1058" s="147" t="s">
        <v>186</v>
      </c>
      <c r="D1058" s="148">
        <v>2</v>
      </c>
    </row>
    <row r="1059" spans="1:4" x14ac:dyDescent="0.2">
      <c r="A1059" s="145">
        <v>915</v>
      </c>
      <c r="B1059" s="146">
        <v>314</v>
      </c>
      <c r="C1059" s="147" t="s">
        <v>186</v>
      </c>
      <c r="D1059" s="148">
        <v>1</v>
      </c>
    </row>
    <row r="1060" spans="1:4" x14ac:dyDescent="0.2">
      <c r="A1060" s="145">
        <v>916</v>
      </c>
      <c r="B1060" s="146">
        <v>315</v>
      </c>
      <c r="C1060" s="147" t="s">
        <v>186</v>
      </c>
      <c r="D1060" s="148">
        <v>2</v>
      </c>
    </row>
    <row r="1061" spans="1:4" x14ac:dyDescent="0.2">
      <c r="A1061" s="145">
        <v>916</v>
      </c>
      <c r="B1061" s="146">
        <v>316</v>
      </c>
      <c r="C1061" s="147" t="s">
        <v>186</v>
      </c>
      <c r="D1061" s="148">
        <v>1</v>
      </c>
    </row>
    <row r="1062" spans="1:4" x14ac:dyDescent="0.2">
      <c r="A1062" s="145">
        <v>917</v>
      </c>
      <c r="B1062" s="146">
        <v>279</v>
      </c>
      <c r="C1062" s="147" t="s">
        <v>186</v>
      </c>
      <c r="D1062" s="148">
        <v>2</v>
      </c>
    </row>
    <row r="1063" spans="1:4" x14ac:dyDescent="0.2">
      <c r="A1063" s="145">
        <v>917</v>
      </c>
      <c r="B1063" s="146">
        <v>280</v>
      </c>
      <c r="C1063" s="147" t="s">
        <v>186</v>
      </c>
      <c r="D1063" s="148">
        <v>1</v>
      </c>
    </row>
    <row r="1064" spans="1:4" x14ac:dyDescent="0.2">
      <c r="A1064" s="145">
        <v>918</v>
      </c>
      <c r="B1064" s="146">
        <v>290</v>
      </c>
      <c r="C1064" s="147" t="s">
        <v>121</v>
      </c>
      <c r="D1064" s="148">
        <v>1</v>
      </c>
    </row>
    <row r="1065" spans="1:4" x14ac:dyDescent="0.2">
      <c r="A1065" s="145">
        <v>918</v>
      </c>
      <c r="B1065" s="146">
        <v>291</v>
      </c>
      <c r="C1065" s="147" t="s">
        <v>121</v>
      </c>
      <c r="D1065" s="148">
        <v>1</v>
      </c>
    </row>
    <row r="1066" spans="1:4" x14ac:dyDescent="0.2">
      <c r="A1066" s="145">
        <v>919</v>
      </c>
      <c r="B1066" s="146">
        <v>57</v>
      </c>
      <c r="C1066" s="147" t="s">
        <v>234</v>
      </c>
      <c r="D1066" s="148">
        <v>1</v>
      </c>
    </row>
    <row r="1067" spans="1:4" x14ac:dyDescent="0.2">
      <c r="A1067" s="145">
        <v>919</v>
      </c>
      <c r="B1067" s="146">
        <v>278</v>
      </c>
      <c r="C1067" s="147" t="s">
        <v>234</v>
      </c>
      <c r="D1067" s="148">
        <v>2</v>
      </c>
    </row>
    <row r="1068" spans="1:4" x14ac:dyDescent="0.2">
      <c r="A1068" s="145">
        <v>920</v>
      </c>
      <c r="B1068" s="146">
        <v>57</v>
      </c>
      <c r="C1068" s="147" t="s">
        <v>234</v>
      </c>
      <c r="D1068" s="148">
        <v>1</v>
      </c>
    </row>
    <row r="1069" spans="1:4" x14ac:dyDescent="0.2">
      <c r="A1069" s="145">
        <v>920</v>
      </c>
      <c r="B1069" s="146">
        <v>278</v>
      </c>
      <c r="C1069" s="147" t="s">
        <v>234</v>
      </c>
      <c r="D1069" s="148">
        <v>2</v>
      </c>
    </row>
    <row r="1070" spans="1:4" x14ac:dyDescent="0.2">
      <c r="A1070" s="145">
        <v>922</v>
      </c>
      <c r="B1070" s="146">
        <v>301</v>
      </c>
      <c r="C1070" s="147" t="s">
        <v>144</v>
      </c>
      <c r="D1070" s="148">
        <v>1</v>
      </c>
    </row>
    <row r="1071" spans="1:4" x14ac:dyDescent="0.2">
      <c r="A1071" s="145">
        <v>923</v>
      </c>
      <c r="B1071" s="146">
        <v>302</v>
      </c>
      <c r="C1071" s="147" t="s">
        <v>144</v>
      </c>
      <c r="D1071" s="148">
        <v>1</v>
      </c>
    </row>
    <row r="1072" spans="1:4" x14ac:dyDescent="0.2">
      <c r="A1072" s="145">
        <v>924</v>
      </c>
      <c r="B1072" s="146">
        <v>303</v>
      </c>
      <c r="C1072" s="147" t="s">
        <v>144</v>
      </c>
      <c r="D1072" s="148">
        <v>1</v>
      </c>
    </row>
    <row r="1073" spans="1:4" x14ac:dyDescent="0.2">
      <c r="A1073" s="145">
        <v>925</v>
      </c>
      <c r="B1073" s="146">
        <v>259</v>
      </c>
      <c r="C1073" s="147" t="s">
        <v>235</v>
      </c>
      <c r="D1073" s="148" t="s">
        <v>174</v>
      </c>
    </row>
    <row r="1074" spans="1:4" x14ac:dyDescent="0.2">
      <c r="A1074" s="145">
        <v>925</v>
      </c>
      <c r="B1074" s="146">
        <v>307</v>
      </c>
      <c r="C1074" s="147" t="s">
        <v>235</v>
      </c>
      <c r="D1074" s="148" t="s">
        <v>174</v>
      </c>
    </row>
    <row r="1075" spans="1:4" x14ac:dyDescent="0.2">
      <c r="A1075" s="145">
        <v>926</v>
      </c>
      <c r="B1075" s="146">
        <v>261</v>
      </c>
      <c r="C1075" s="147" t="s">
        <v>175</v>
      </c>
      <c r="D1075" s="148" t="s">
        <v>174</v>
      </c>
    </row>
    <row r="1076" spans="1:4" x14ac:dyDescent="0.2">
      <c r="A1076" s="145">
        <v>926</v>
      </c>
      <c r="B1076" s="146">
        <v>308</v>
      </c>
      <c r="C1076" s="147" t="s">
        <v>175</v>
      </c>
      <c r="D1076" s="148" t="s">
        <v>174</v>
      </c>
    </row>
    <row r="1077" spans="1:4" x14ac:dyDescent="0.2">
      <c r="A1077" s="145">
        <v>927</v>
      </c>
      <c r="B1077" s="146">
        <v>263</v>
      </c>
      <c r="C1077" s="147" t="s">
        <v>177</v>
      </c>
      <c r="D1077" s="148" t="s">
        <v>174</v>
      </c>
    </row>
    <row r="1078" spans="1:4" x14ac:dyDescent="0.2">
      <c r="A1078" s="145">
        <v>927</v>
      </c>
      <c r="B1078" s="146">
        <v>309</v>
      </c>
      <c r="C1078" s="147" t="s">
        <v>177</v>
      </c>
      <c r="D1078" s="148" t="s">
        <v>174</v>
      </c>
    </row>
    <row r="1079" spans="1:4" x14ac:dyDescent="0.2">
      <c r="A1079" s="145">
        <v>928</v>
      </c>
      <c r="B1079" s="146">
        <v>265</v>
      </c>
      <c r="C1079" s="147" t="s">
        <v>176</v>
      </c>
      <c r="D1079" s="148" t="s">
        <v>174</v>
      </c>
    </row>
    <row r="1080" spans="1:4" x14ac:dyDescent="0.2">
      <c r="A1080" s="145">
        <v>928</v>
      </c>
      <c r="B1080" s="146">
        <v>310</v>
      </c>
      <c r="C1080" s="147" t="s">
        <v>176</v>
      </c>
      <c r="D1080" s="148" t="s">
        <v>174</v>
      </c>
    </row>
    <row r="1081" spans="1:4" x14ac:dyDescent="0.2">
      <c r="A1081" s="145">
        <v>929</v>
      </c>
      <c r="B1081" s="146">
        <v>14041</v>
      </c>
      <c r="C1081" s="147" t="s">
        <v>230</v>
      </c>
      <c r="D1081" s="148" t="s">
        <v>41</v>
      </c>
    </row>
    <row r="1082" spans="1:4" x14ac:dyDescent="0.2">
      <c r="A1082" s="145">
        <v>930</v>
      </c>
      <c r="B1082" s="146">
        <v>14053</v>
      </c>
      <c r="C1082" s="147" t="s">
        <v>230</v>
      </c>
      <c r="D1082" s="148" t="s">
        <v>41</v>
      </c>
    </row>
    <row r="1083" spans="1:4" x14ac:dyDescent="0.2">
      <c r="A1083" s="145">
        <v>931</v>
      </c>
      <c r="B1083" s="146">
        <v>14056</v>
      </c>
      <c r="C1083" s="147" t="s">
        <v>230</v>
      </c>
      <c r="D1083" s="148" t="s">
        <v>41</v>
      </c>
    </row>
    <row r="1084" spans="1:4" x14ac:dyDescent="0.2">
      <c r="A1084" s="145">
        <v>932</v>
      </c>
      <c r="B1084" s="146">
        <v>191</v>
      </c>
      <c r="C1084" s="147" t="s">
        <v>236</v>
      </c>
      <c r="D1084" s="148">
        <v>2</v>
      </c>
    </row>
    <row r="1085" spans="1:4" x14ac:dyDescent="0.2">
      <c r="A1085" s="145">
        <v>932</v>
      </c>
      <c r="B1085" s="146">
        <v>353</v>
      </c>
      <c r="C1085" s="147" t="s">
        <v>236</v>
      </c>
      <c r="D1085" s="148">
        <v>1</v>
      </c>
    </row>
    <row r="1086" spans="1:4" x14ac:dyDescent="0.2">
      <c r="A1086" s="145">
        <v>932</v>
      </c>
      <c r="B1086" s="146">
        <v>354</v>
      </c>
      <c r="C1086" s="147" t="s">
        <v>236</v>
      </c>
      <c r="D1086" s="148">
        <v>1</v>
      </c>
    </row>
    <row r="1087" spans="1:4" x14ac:dyDescent="0.2">
      <c r="A1087" s="145">
        <v>932</v>
      </c>
      <c r="B1087" s="146">
        <v>355</v>
      </c>
      <c r="C1087" s="147" t="s">
        <v>236</v>
      </c>
      <c r="D1087" s="148">
        <v>1</v>
      </c>
    </row>
    <row r="1088" spans="1:4" x14ac:dyDescent="0.2">
      <c r="A1088" s="145">
        <v>933</v>
      </c>
      <c r="B1088" s="146">
        <v>14147</v>
      </c>
      <c r="C1088" s="147" t="s">
        <v>228</v>
      </c>
      <c r="D1088" s="148">
        <v>2</v>
      </c>
    </row>
    <row r="1089" spans="1:4" x14ac:dyDescent="0.2">
      <c r="A1089" s="145">
        <v>933</v>
      </c>
      <c r="B1089" s="146">
        <v>14148</v>
      </c>
      <c r="C1089" s="147" t="s">
        <v>228</v>
      </c>
      <c r="D1089" s="148">
        <v>1</v>
      </c>
    </row>
    <row r="1090" spans="1:4" x14ac:dyDescent="0.2">
      <c r="A1090" s="145">
        <v>934</v>
      </c>
      <c r="B1090" s="146">
        <v>14149</v>
      </c>
      <c r="C1090" s="147" t="s">
        <v>229</v>
      </c>
      <c r="D1090" s="148" t="s">
        <v>41</v>
      </c>
    </row>
    <row r="1091" spans="1:4" x14ac:dyDescent="0.2">
      <c r="A1091" s="145">
        <v>935</v>
      </c>
      <c r="B1091" s="146">
        <v>374</v>
      </c>
      <c r="C1091" s="147" t="s">
        <v>237</v>
      </c>
      <c r="D1091" s="148" t="s">
        <v>288</v>
      </c>
    </row>
    <row r="1092" spans="1:4" x14ac:dyDescent="0.2">
      <c r="A1092" s="145">
        <v>935</v>
      </c>
      <c r="B1092" s="146">
        <v>375</v>
      </c>
      <c r="C1092" s="147" t="s">
        <v>237</v>
      </c>
      <c r="D1092" s="148" t="s">
        <v>286</v>
      </c>
    </row>
    <row r="1093" spans="1:4" x14ac:dyDescent="0.2">
      <c r="A1093" s="145">
        <v>936</v>
      </c>
      <c r="B1093" s="146">
        <v>1422</v>
      </c>
      <c r="C1093" s="147" t="s">
        <v>237</v>
      </c>
      <c r="D1093" s="148">
        <v>1</v>
      </c>
    </row>
    <row r="1094" spans="1:4" x14ac:dyDescent="0.2">
      <c r="A1094" s="145">
        <v>936</v>
      </c>
      <c r="B1094" s="146">
        <v>1423</v>
      </c>
      <c r="C1094" s="147" t="s">
        <v>237</v>
      </c>
      <c r="D1094" s="148">
        <v>2</v>
      </c>
    </row>
    <row r="1095" spans="1:4" x14ac:dyDescent="0.2">
      <c r="A1095" s="145">
        <v>937</v>
      </c>
      <c r="B1095" s="146">
        <v>14150</v>
      </c>
      <c r="C1095" s="147" t="s">
        <v>237</v>
      </c>
      <c r="D1095" s="148">
        <v>2</v>
      </c>
    </row>
    <row r="1096" spans="1:4" x14ac:dyDescent="0.2">
      <c r="A1096" s="145">
        <v>937</v>
      </c>
      <c r="B1096" s="146">
        <v>14151</v>
      </c>
      <c r="C1096" s="147" t="s">
        <v>237</v>
      </c>
      <c r="D1096" s="148">
        <v>1</v>
      </c>
    </row>
    <row r="1097" spans="1:4" x14ac:dyDescent="0.2">
      <c r="A1097" s="145">
        <v>938</v>
      </c>
      <c r="B1097" s="146">
        <v>376</v>
      </c>
      <c r="C1097" s="147" t="s">
        <v>237</v>
      </c>
      <c r="D1097" s="148">
        <v>2</v>
      </c>
    </row>
    <row r="1098" spans="1:4" x14ac:dyDescent="0.2">
      <c r="A1098" s="145">
        <v>938</v>
      </c>
      <c r="B1098" s="146">
        <v>377</v>
      </c>
      <c r="C1098" s="147" t="s">
        <v>237</v>
      </c>
      <c r="D1098" s="148">
        <v>1</v>
      </c>
    </row>
    <row r="1099" spans="1:4" x14ac:dyDescent="0.2">
      <c r="A1099" s="145">
        <v>939</v>
      </c>
      <c r="B1099" s="146">
        <v>395</v>
      </c>
      <c r="C1099" s="147" t="s">
        <v>237</v>
      </c>
      <c r="D1099" s="148">
        <v>2</v>
      </c>
    </row>
    <row r="1100" spans="1:4" x14ac:dyDescent="0.2">
      <c r="A1100" s="145">
        <v>939</v>
      </c>
      <c r="B1100" s="146">
        <v>396</v>
      </c>
      <c r="C1100" s="147" t="s">
        <v>237</v>
      </c>
      <c r="D1100" s="148">
        <v>1</v>
      </c>
    </row>
    <row r="1101" spans="1:4" x14ac:dyDescent="0.2">
      <c r="A1101" s="145">
        <v>940</v>
      </c>
      <c r="B1101" s="146">
        <v>397</v>
      </c>
      <c r="C1101" s="147" t="s">
        <v>238</v>
      </c>
      <c r="D1101" s="148" t="s">
        <v>196</v>
      </c>
    </row>
    <row r="1102" spans="1:4" x14ac:dyDescent="0.2">
      <c r="A1102" s="145">
        <v>941</v>
      </c>
      <c r="B1102" s="146">
        <v>398</v>
      </c>
      <c r="C1102" s="147" t="s">
        <v>239</v>
      </c>
      <c r="D1102" s="148" t="s">
        <v>196</v>
      </c>
    </row>
    <row r="1103" spans="1:4" x14ac:dyDescent="0.2">
      <c r="A1103" s="145">
        <v>942</v>
      </c>
      <c r="B1103" s="146">
        <v>400</v>
      </c>
      <c r="C1103" s="147" t="s">
        <v>89</v>
      </c>
      <c r="D1103" s="148">
        <v>1</v>
      </c>
    </row>
    <row r="1104" spans="1:4" x14ac:dyDescent="0.2">
      <c r="A1104" s="145">
        <v>942</v>
      </c>
      <c r="B1104" s="146">
        <v>401</v>
      </c>
      <c r="C1104" s="147" t="s">
        <v>89</v>
      </c>
      <c r="D1104" s="148">
        <v>2</v>
      </c>
    </row>
    <row r="1105" spans="1:4" x14ac:dyDescent="0.2">
      <c r="A1105" s="145">
        <v>943</v>
      </c>
      <c r="B1105" s="146">
        <v>404</v>
      </c>
      <c r="C1105" s="147" t="s">
        <v>79</v>
      </c>
      <c r="D1105" s="148">
        <v>1</v>
      </c>
    </row>
    <row r="1106" spans="1:4" x14ac:dyDescent="0.2">
      <c r="A1106" s="145">
        <v>943</v>
      </c>
      <c r="B1106" s="146">
        <v>405</v>
      </c>
      <c r="C1106" s="147" t="s">
        <v>79</v>
      </c>
      <c r="D1106" s="148">
        <v>2</v>
      </c>
    </row>
    <row r="1107" spans="1:4" x14ac:dyDescent="0.2">
      <c r="A1107" s="145">
        <v>944</v>
      </c>
      <c r="B1107" s="146">
        <v>406</v>
      </c>
      <c r="C1107" s="147" t="s">
        <v>79</v>
      </c>
      <c r="D1107" s="148">
        <v>1</v>
      </c>
    </row>
    <row r="1108" spans="1:4" x14ac:dyDescent="0.2">
      <c r="A1108" s="145">
        <v>944</v>
      </c>
      <c r="B1108" s="146">
        <v>407</v>
      </c>
      <c r="C1108" s="147" t="s">
        <v>79</v>
      </c>
      <c r="D1108" s="148">
        <v>2</v>
      </c>
    </row>
    <row r="1109" spans="1:4" x14ac:dyDescent="0.2">
      <c r="A1109" s="145">
        <v>945</v>
      </c>
      <c r="B1109" s="146">
        <v>408</v>
      </c>
      <c r="C1109" s="147" t="s">
        <v>79</v>
      </c>
      <c r="D1109" s="148">
        <v>1</v>
      </c>
    </row>
    <row r="1110" spans="1:4" x14ac:dyDescent="0.2">
      <c r="A1110" s="145">
        <v>945</v>
      </c>
      <c r="B1110" s="146">
        <v>409</v>
      </c>
      <c r="C1110" s="147" t="s">
        <v>79</v>
      </c>
      <c r="D1110" s="148">
        <v>2</v>
      </c>
    </row>
    <row r="1111" spans="1:4" x14ac:dyDescent="0.2">
      <c r="A1111" s="145">
        <v>946</v>
      </c>
      <c r="B1111" s="146">
        <v>410</v>
      </c>
      <c r="C1111" s="147" t="s">
        <v>79</v>
      </c>
      <c r="D1111" s="148">
        <v>1</v>
      </c>
    </row>
    <row r="1112" spans="1:4" x14ac:dyDescent="0.2">
      <c r="A1112" s="145">
        <v>946</v>
      </c>
      <c r="B1112" s="146">
        <v>411</v>
      </c>
      <c r="C1112" s="147" t="s">
        <v>79</v>
      </c>
      <c r="D1112" s="148">
        <v>2</v>
      </c>
    </row>
    <row r="1113" spans="1:4" x14ac:dyDescent="0.2">
      <c r="A1113" s="145">
        <v>947</v>
      </c>
      <c r="B1113" s="146">
        <v>412</v>
      </c>
      <c r="C1113" s="147" t="s">
        <v>240</v>
      </c>
      <c r="D1113" s="148">
        <v>2</v>
      </c>
    </row>
    <row r="1114" spans="1:4" x14ac:dyDescent="0.2">
      <c r="A1114" s="145">
        <v>947</v>
      </c>
      <c r="B1114" s="146">
        <v>413</v>
      </c>
      <c r="C1114" s="147" t="s">
        <v>240</v>
      </c>
      <c r="D1114" s="148">
        <v>1</v>
      </c>
    </row>
    <row r="1115" spans="1:4" x14ac:dyDescent="0.2">
      <c r="A1115" s="145">
        <v>947</v>
      </c>
      <c r="B1115" s="146">
        <v>414</v>
      </c>
      <c r="C1115" s="147" t="s">
        <v>240</v>
      </c>
      <c r="D1115" s="148">
        <v>1</v>
      </c>
    </row>
    <row r="1116" spans="1:4" x14ac:dyDescent="0.2">
      <c r="A1116" s="145">
        <v>948</v>
      </c>
      <c r="B1116" s="146">
        <v>415</v>
      </c>
      <c r="C1116" s="147" t="s">
        <v>241</v>
      </c>
      <c r="D1116" s="148" t="s">
        <v>288</v>
      </c>
    </row>
    <row r="1117" spans="1:4" x14ac:dyDescent="0.2">
      <c r="A1117" s="145">
        <v>948</v>
      </c>
      <c r="B1117" s="146">
        <v>416</v>
      </c>
      <c r="C1117" s="147" t="s">
        <v>241</v>
      </c>
      <c r="D1117" s="148">
        <v>1</v>
      </c>
    </row>
    <row r="1118" spans="1:4" x14ac:dyDescent="0.2">
      <c r="A1118" s="145">
        <v>949</v>
      </c>
      <c r="B1118" s="146">
        <v>417</v>
      </c>
      <c r="C1118" s="147" t="s">
        <v>319</v>
      </c>
      <c r="D1118" s="148">
        <v>1</v>
      </c>
    </row>
    <row r="1119" spans="1:4" x14ac:dyDescent="0.2">
      <c r="A1119" s="145">
        <v>949</v>
      </c>
      <c r="B1119" s="146">
        <v>418</v>
      </c>
      <c r="C1119" s="147" t="s">
        <v>319</v>
      </c>
      <c r="D1119" s="148">
        <v>2</v>
      </c>
    </row>
    <row r="1120" spans="1:4" x14ac:dyDescent="0.2">
      <c r="A1120" s="145">
        <v>950</v>
      </c>
      <c r="B1120" s="146">
        <v>419</v>
      </c>
      <c r="C1120" s="147" t="s">
        <v>320</v>
      </c>
      <c r="D1120" s="148" t="s">
        <v>41</v>
      </c>
    </row>
    <row r="1121" spans="1:4" x14ac:dyDescent="0.2">
      <c r="A1121" s="145">
        <v>951</v>
      </c>
      <c r="B1121" s="146">
        <v>420</v>
      </c>
      <c r="C1121" s="147" t="s">
        <v>321</v>
      </c>
      <c r="D1121" s="148" t="s">
        <v>41</v>
      </c>
    </row>
    <row r="1122" spans="1:4" x14ac:dyDescent="0.2">
      <c r="A1122" s="145">
        <v>952</v>
      </c>
      <c r="B1122" s="146">
        <v>421</v>
      </c>
      <c r="C1122" s="147" t="s">
        <v>322</v>
      </c>
      <c r="D1122" s="148">
        <v>1</v>
      </c>
    </row>
    <row r="1123" spans="1:4" x14ac:dyDescent="0.2">
      <c r="A1123" s="145">
        <v>952</v>
      </c>
      <c r="B1123" s="146">
        <v>422</v>
      </c>
      <c r="C1123" s="147" t="s">
        <v>322</v>
      </c>
      <c r="D1123" s="148">
        <v>2</v>
      </c>
    </row>
    <row r="1124" spans="1:4" x14ac:dyDescent="0.2">
      <c r="A1124" s="145">
        <v>953</v>
      </c>
      <c r="B1124" s="146">
        <v>423</v>
      </c>
      <c r="C1124" s="147" t="s">
        <v>242</v>
      </c>
      <c r="D1124" s="148">
        <v>1</v>
      </c>
    </row>
    <row r="1125" spans="1:4" x14ac:dyDescent="0.2">
      <c r="A1125" s="145">
        <v>953</v>
      </c>
      <c r="B1125" s="146">
        <v>424</v>
      </c>
      <c r="C1125" s="147" t="s">
        <v>242</v>
      </c>
      <c r="D1125" s="148" t="s">
        <v>286</v>
      </c>
    </row>
    <row r="1126" spans="1:4" x14ac:dyDescent="0.2">
      <c r="A1126" s="145">
        <v>954</v>
      </c>
      <c r="B1126" s="146">
        <v>425</v>
      </c>
      <c r="C1126" s="147" t="s">
        <v>243</v>
      </c>
      <c r="D1126" s="148" t="s">
        <v>288</v>
      </c>
    </row>
    <row r="1127" spans="1:4" x14ac:dyDescent="0.2">
      <c r="A1127" s="145">
        <v>954</v>
      </c>
      <c r="B1127" s="146">
        <v>426</v>
      </c>
      <c r="C1127" s="147" t="s">
        <v>243</v>
      </c>
      <c r="D1127" s="148" t="s">
        <v>286</v>
      </c>
    </row>
    <row r="1128" spans="1:4" x14ac:dyDescent="0.2">
      <c r="A1128" s="145">
        <v>954</v>
      </c>
      <c r="B1128" s="146">
        <v>427</v>
      </c>
      <c r="C1128" s="147" t="s">
        <v>243</v>
      </c>
      <c r="D1128" s="148" t="s">
        <v>286</v>
      </c>
    </row>
    <row r="1129" spans="1:4" x14ac:dyDescent="0.2">
      <c r="A1129" s="145">
        <v>955</v>
      </c>
      <c r="B1129" s="146">
        <v>206</v>
      </c>
      <c r="C1129" s="147" t="s">
        <v>244</v>
      </c>
      <c r="D1129" s="148">
        <v>2</v>
      </c>
    </row>
    <row r="1130" spans="1:4" x14ac:dyDescent="0.2">
      <c r="A1130" s="145">
        <v>955</v>
      </c>
      <c r="B1130" s="146">
        <v>428</v>
      </c>
      <c r="C1130" s="147" t="s">
        <v>244</v>
      </c>
      <c r="D1130" s="148">
        <v>1</v>
      </c>
    </row>
    <row r="1131" spans="1:4" x14ac:dyDescent="0.2">
      <c r="A1131" s="145">
        <v>955</v>
      </c>
      <c r="B1131" s="146">
        <v>429</v>
      </c>
      <c r="C1131" s="147" t="s">
        <v>244</v>
      </c>
      <c r="D1131" s="148">
        <v>2</v>
      </c>
    </row>
    <row r="1132" spans="1:4" x14ac:dyDescent="0.2">
      <c r="A1132" s="145">
        <v>955</v>
      </c>
      <c r="B1132" s="146">
        <v>430</v>
      </c>
      <c r="C1132" s="147" t="s">
        <v>244</v>
      </c>
      <c r="D1132" s="148">
        <v>1</v>
      </c>
    </row>
    <row r="1133" spans="1:4" x14ac:dyDescent="0.2">
      <c r="A1133" s="145">
        <v>956</v>
      </c>
      <c r="B1133" s="146">
        <v>160</v>
      </c>
      <c r="C1133" s="147" t="s">
        <v>245</v>
      </c>
      <c r="D1133" s="148">
        <v>2</v>
      </c>
    </row>
    <row r="1134" spans="1:4" x14ac:dyDescent="0.2">
      <c r="A1134" s="145">
        <v>956</v>
      </c>
      <c r="B1134" s="146">
        <v>427</v>
      </c>
      <c r="C1134" s="147" t="s">
        <v>245</v>
      </c>
      <c r="D1134" s="148">
        <v>1</v>
      </c>
    </row>
    <row r="1135" spans="1:4" x14ac:dyDescent="0.2">
      <c r="A1135" s="145">
        <v>956</v>
      </c>
      <c r="B1135" s="146">
        <v>431</v>
      </c>
      <c r="C1135" s="147" t="s">
        <v>245</v>
      </c>
      <c r="D1135" s="148">
        <v>2</v>
      </c>
    </row>
    <row r="1136" spans="1:4" x14ac:dyDescent="0.2">
      <c r="A1136" s="145">
        <v>956</v>
      </c>
      <c r="B1136" s="146">
        <v>432</v>
      </c>
      <c r="C1136" s="147" t="s">
        <v>245</v>
      </c>
      <c r="D1136" s="148">
        <v>1</v>
      </c>
    </row>
    <row r="1137" spans="1:4" x14ac:dyDescent="0.2">
      <c r="A1137" s="145">
        <v>957</v>
      </c>
      <c r="B1137" s="146">
        <v>432</v>
      </c>
      <c r="C1137" s="147" t="s">
        <v>246</v>
      </c>
      <c r="D1137" s="148">
        <v>1</v>
      </c>
    </row>
    <row r="1138" spans="1:4" x14ac:dyDescent="0.2">
      <c r="A1138" s="145">
        <v>957</v>
      </c>
      <c r="B1138" s="146">
        <v>433</v>
      </c>
      <c r="C1138" s="147" t="s">
        <v>246</v>
      </c>
      <c r="D1138" s="148">
        <v>2</v>
      </c>
    </row>
    <row r="1139" spans="1:4" x14ac:dyDescent="0.2">
      <c r="A1139" s="145">
        <v>958</v>
      </c>
      <c r="B1139" s="146">
        <v>434</v>
      </c>
      <c r="C1139" s="147" t="s">
        <v>247</v>
      </c>
      <c r="D1139" s="148">
        <v>2</v>
      </c>
    </row>
    <row r="1140" spans="1:4" x14ac:dyDescent="0.2">
      <c r="A1140" s="145">
        <v>958</v>
      </c>
      <c r="B1140" s="146">
        <v>435</v>
      </c>
      <c r="C1140" s="147" t="s">
        <v>247</v>
      </c>
      <c r="D1140" s="148">
        <v>1</v>
      </c>
    </row>
    <row r="1141" spans="1:4" x14ac:dyDescent="0.2">
      <c r="A1141" s="145">
        <v>959</v>
      </c>
      <c r="B1141" s="146">
        <v>160</v>
      </c>
      <c r="C1141" s="147" t="s">
        <v>248</v>
      </c>
      <c r="D1141" s="148">
        <v>2</v>
      </c>
    </row>
    <row r="1142" spans="1:4" x14ac:dyDescent="0.2">
      <c r="A1142" s="145">
        <v>959</v>
      </c>
      <c r="B1142" s="146">
        <v>432</v>
      </c>
      <c r="C1142" s="147" t="s">
        <v>248</v>
      </c>
      <c r="D1142" s="148">
        <v>1</v>
      </c>
    </row>
    <row r="1143" spans="1:4" x14ac:dyDescent="0.2">
      <c r="A1143" s="145">
        <v>959</v>
      </c>
      <c r="B1143" s="146">
        <v>436</v>
      </c>
      <c r="C1143" s="147" t="s">
        <v>248</v>
      </c>
      <c r="D1143" s="148">
        <v>2</v>
      </c>
    </row>
    <row r="1144" spans="1:4" x14ac:dyDescent="0.2">
      <c r="A1144" s="145">
        <v>960</v>
      </c>
      <c r="B1144" s="146">
        <v>160</v>
      </c>
      <c r="C1144" s="147" t="s">
        <v>249</v>
      </c>
      <c r="D1144" s="148">
        <v>2</v>
      </c>
    </row>
    <row r="1145" spans="1:4" x14ac:dyDescent="0.2">
      <c r="A1145" s="145">
        <v>960</v>
      </c>
      <c r="B1145" s="146">
        <v>435</v>
      </c>
      <c r="C1145" s="147" t="s">
        <v>249</v>
      </c>
      <c r="D1145" s="148">
        <v>1</v>
      </c>
    </row>
    <row r="1146" spans="1:4" x14ac:dyDescent="0.2">
      <c r="A1146" s="145">
        <v>960</v>
      </c>
      <c r="B1146" s="146">
        <v>441</v>
      </c>
      <c r="C1146" s="147" t="s">
        <v>249</v>
      </c>
      <c r="D1146" s="148">
        <v>1</v>
      </c>
    </row>
    <row r="1147" spans="1:4" x14ac:dyDescent="0.2">
      <c r="A1147" s="145">
        <v>961</v>
      </c>
      <c r="B1147" s="146">
        <v>427</v>
      </c>
      <c r="C1147" s="147" t="s">
        <v>250</v>
      </c>
      <c r="D1147" s="148">
        <v>1</v>
      </c>
    </row>
    <row r="1148" spans="1:4" x14ac:dyDescent="0.2">
      <c r="A1148" s="145">
        <v>961</v>
      </c>
      <c r="B1148" s="146">
        <v>432</v>
      </c>
      <c r="C1148" s="147" t="s">
        <v>250</v>
      </c>
      <c r="D1148" s="148">
        <v>1</v>
      </c>
    </row>
    <row r="1149" spans="1:4" x14ac:dyDescent="0.2">
      <c r="A1149" s="145">
        <v>961</v>
      </c>
      <c r="B1149" s="146">
        <v>437</v>
      </c>
      <c r="C1149" s="147" t="s">
        <v>250</v>
      </c>
      <c r="D1149" s="148">
        <v>2</v>
      </c>
    </row>
    <row r="1150" spans="1:4" x14ac:dyDescent="0.2">
      <c r="A1150" s="145">
        <v>962</v>
      </c>
      <c r="B1150" s="146">
        <v>427</v>
      </c>
      <c r="C1150" s="147" t="s">
        <v>251</v>
      </c>
      <c r="D1150" s="148">
        <v>1</v>
      </c>
    </row>
    <row r="1151" spans="1:4" x14ac:dyDescent="0.2">
      <c r="A1151" s="145">
        <v>962</v>
      </c>
      <c r="B1151" s="146">
        <v>435</v>
      </c>
      <c r="C1151" s="147" t="s">
        <v>251</v>
      </c>
      <c r="D1151" s="148">
        <v>1</v>
      </c>
    </row>
    <row r="1152" spans="1:4" x14ac:dyDescent="0.2">
      <c r="A1152" s="145">
        <v>962</v>
      </c>
      <c r="B1152" s="146">
        <v>438</v>
      </c>
      <c r="C1152" s="147" t="s">
        <v>251</v>
      </c>
      <c r="D1152" s="148">
        <v>2</v>
      </c>
    </row>
    <row r="1153" spans="1:4" x14ac:dyDescent="0.2">
      <c r="A1153" s="145">
        <v>963</v>
      </c>
      <c r="B1153" s="146">
        <v>160</v>
      </c>
      <c r="C1153" s="147" t="s">
        <v>252</v>
      </c>
      <c r="D1153" s="148">
        <v>2</v>
      </c>
    </row>
    <row r="1154" spans="1:4" x14ac:dyDescent="0.2">
      <c r="A1154" s="145">
        <v>963</v>
      </c>
      <c r="B1154" s="146">
        <v>427</v>
      </c>
      <c r="C1154" s="147" t="s">
        <v>252</v>
      </c>
      <c r="D1154" s="148">
        <v>1</v>
      </c>
    </row>
    <row r="1155" spans="1:4" x14ac:dyDescent="0.2">
      <c r="A1155" s="145">
        <v>963</v>
      </c>
      <c r="B1155" s="146">
        <v>435</v>
      </c>
      <c r="C1155" s="147" t="s">
        <v>252</v>
      </c>
      <c r="D1155" s="148">
        <v>1</v>
      </c>
    </row>
    <row r="1156" spans="1:4" x14ac:dyDescent="0.2">
      <c r="A1156" s="145">
        <v>963</v>
      </c>
      <c r="B1156" s="146">
        <v>439</v>
      </c>
      <c r="C1156" s="147" t="s">
        <v>252</v>
      </c>
      <c r="D1156" s="148">
        <v>2</v>
      </c>
    </row>
    <row r="1157" spans="1:4" x14ac:dyDescent="0.2">
      <c r="A1157" s="145">
        <v>964</v>
      </c>
      <c r="B1157" s="146">
        <v>160</v>
      </c>
      <c r="C1157" s="147" t="s">
        <v>253</v>
      </c>
      <c r="D1157" s="148">
        <v>2</v>
      </c>
    </row>
    <row r="1158" spans="1:4" x14ac:dyDescent="0.2">
      <c r="A1158" s="145">
        <v>964</v>
      </c>
      <c r="B1158" s="146">
        <v>431</v>
      </c>
      <c r="C1158" s="147" t="s">
        <v>253</v>
      </c>
      <c r="D1158" s="148">
        <v>2</v>
      </c>
    </row>
    <row r="1159" spans="1:4" x14ac:dyDescent="0.2">
      <c r="A1159" s="145">
        <v>964</v>
      </c>
      <c r="B1159" s="146">
        <v>440</v>
      </c>
      <c r="C1159" s="147" t="s">
        <v>253</v>
      </c>
      <c r="D1159" s="148">
        <v>1</v>
      </c>
    </row>
    <row r="1160" spans="1:4" x14ac:dyDescent="0.2">
      <c r="A1160" s="145">
        <v>965</v>
      </c>
      <c r="B1160" s="146">
        <v>194</v>
      </c>
      <c r="C1160" s="147" t="s">
        <v>254</v>
      </c>
      <c r="D1160" s="148">
        <v>2</v>
      </c>
    </row>
    <row r="1161" spans="1:4" x14ac:dyDescent="0.2">
      <c r="A1161" s="145">
        <v>965</v>
      </c>
      <c r="B1161" s="146">
        <v>489</v>
      </c>
      <c r="C1161" s="147" t="s">
        <v>254</v>
      </c>
      <c r="D1161" s="148">
        <v>1</v>
      </c>
    </row>
    <row r="1162" spans="1:4" x14ac:dyDescent="0.2">
      <c r="A1162" s="145">
        <v>965</v>
      </c>
      <c r="B1162" s="146">
        <v>500</v>
      </c>
      <c r="C1162" s="147" t="s">
        <v>254</v>
      </c>
      <c r="D1162" s="148">
        <v>2</v>
      </c>
    </row>
    <row r="1163" spans="1:4" x14ac:dyDescent="0.2">
      <c r="A1163" s="145">
        <v>966</v>
      </c>
      <c r="B1163" s="146">
        <v>488</v>
      </c>
      <c r="C1163" s="147" t="s">
        <v>101</v>
      </c>
      <c r="D1163" s="148" t="s">
        <v>41</v>
      </c>
    </row>
    <row r="1164" spans="1:4" x14ac:dyDescent="0.2">
      <c r="A1164" s="145">
        <v>967</v>
      </c>
      <c r="B1164" s="146">
        <v>442</v>
      </c>
      <c r="C1164" s="147" t="s">
        <v>113</v>
      </c>
      <c r="D1164" s="148">
        <v>1</v>
      </c>
    </row>
    <row r="1165" spans="1:4" x14ac:dyDescent="0.2">
      <c r="A1165" s="145">
        <v>967</v>
      </c>
      <c r="B1165" s="146">
        <v>443</v>
      </c>
      <c r="C1165" s="147" t="s">
        <v>113</v>
      </c>
      <c r="D1165" s="148">
        <v>2</v>
      </c>
    </row>
    <row r="1166" spans="1:4" x14ac:dyDescent="0.2">
      <c r="A1166" s="145">
        <v>968</v>
      </c>
      <c r="B1166" s="146">
        <v>444</v>
      </c>
      <c r="C1166" s="147" t="s">
        <v>113</v>
      </c>
      <c r="D1166" s="148">
        <v>1</v>
      </c>
    </row>
    <row r="1167" spans="1:4" x14ac:dyDescent="0.2">
      <c r="A1167" s="145">
        <v>969</v>
      </c>
      <c r="B1167" s="146">
        <v>443</v>
      </c>
      <c r="C1167" s="147" t="s">
        <v>254</v>
      </c>
      <c r="D1167" s="148">
        <v>2</v>
      </c>
    </row>
    <row r="1168" spans="1:4" x14ac:dyDescent="0.2">
      <c r="A1168" s="145">
        <v>969</v>
      </c>
      <c r="B1168" s="146">
        <v>489</v>
      </c>
      <c r="C1168" s="147" t="s">
        <v>254</v>
      </c>
      <c r="D1168" s="148">
        <v>1</v>
      </c>
    </row>
    <row r="1169" spans="1:4" x14ac:dyDescent="0.2">
      <c r="A1169" s="145">
        <v>969</v>
      </c>
      <c r="B1169" s="146">
        <v>501</v>
      </c>
      <c r="C1169" s="147" t="s">
        <v>254</v>
      </c>
      <c r="D1169" s="148">
        <v>1</v>
      </c>
    </row>
    <row r="1170" spans="1:4" x14ac:dyDescent="0.2">
      <c r="A1170" s="145">
        <v>970</v>
      </c>
      <c r="B1170" s="146">
        <v>447</v>
      </c>
      <c r="C1170" s="147" t="s">
        <v>67</v>
      </c>
      <c r="D1170" s="148">
        <v>2</v>
      </c>
    </row>
    <row r="1171" spans="1:4" x14ac:dyDescent="0.2">
      <c r="A1171" s="145">
        <v>970</v>
      </c>
      <c r="B1171" s="146">
        <v>448</v>
      </c>
      <c r="C1171" s="147" t="s">
        <v>67</v>
      </c>
      <c r="D1171" s="148">
        <v>1</v>
      </c>
    </row>
    <row r="1172" spans="1:4" x14ac:dyDescent="0.2">
      <c r="A1172" s="145">
        <v>971</v>
      </c>
      <c r="B1172" s="146">
        <v>492</v>
      </c>
      <c r="C1172" s="147" t="s">
        <v>255</v>
      </c>
      <c r="D1172" s="148">
        <v>2</v>
      </c>
    </row>
    <row r="1173" spans="1:4" x14ac:dyDescent="0.2">
      <c r="A1173" s="145">
        <v>971</v>
      </c>
      <c r="B1173" s="146">
        <v>493</v>
      </c>
      <c r="C1173" s="147" t="s">
        <v>255</v>
      </c>
      <c r="D1173" s="148">
        <v>1</v>
      </c>
    </row>
    <row r="1174" spans="1:4" x14ac:dyDescent="0.2">
      <c r="A1174" s="145">
        <v>971</v>
      </c>
      <c r="B1174" s="146">
        <v>494</v>
      </c>
      <c r="C1174" s="147" t="s">
        <v>255</v>
      </c>
      <c r="D1174" s="148">
        <v>1</v>
      </c>
    </row>
    <row r="1175" spans="1:4" x14ac:dyDescent="0.2">
      <c r="A1175" s="145">
        <v>972</v>
      </c>
      <c r="B1175" s="146">
        <v>502</v>
      </c>
      <c r="C1175" s="147" t="s">
        <v>289</v>
      </c>
      <c r="D1175" s="148">
        <v>1</v>
      </c>
    </row>
    <row r="1176" spans="1:4" x14ac:dyDescent="0.2">
      <c r="A1176" s="145">
        <v>972</v>
      </c>
      <c r="B1176" s="146">
        <v>503</v>
      </c>
      <c r="C1176" s="147" t="s">
        <v>289</v>
      </c>
      <c r="D1176" s="148" t="s">
        <v>288</v>
      </c>
    </row>
    <row r="1177" spans="1:4" x14ac:dyDescent="0.2">
      <c r="A1177" s="145">
        <v>973</v>
      </c>
      <c r="B1177" s="146">
        <v>453</v>
      </c>
      <c r="C1177" s="147" t="s">
        <v>111</v>
      </c>
      <c r="D1177" s="148">
        <v>1</v>
      </c>
    </row>
    <row r="1178" spans="1:4" x14ac:dyDescent="0.2">
      <c r="A1178" s="145">
        <v>973</v>
      </c>
      <c r="B1178" s="146">
        <v>454</v>
      </c>
      <c r="C1178" s="147" t="s">
        <v>111</v>
      </c>
      <c r="D1178" s="148">
        <v>2</v>
      </c>
    </row>
    <row r="1179" spans="1:4" x14ac:dyDescent="0.2">
      <c r="A1179" s="145">
        <v>974</v>
      </c>
      <c r="B1179" s="146">
        <v>455</v>
      </c>
      <c r="C1179" s="147" t="s">
        <v>137</v>
      </c>
      <c r="D1179" s="148">
        <v>2</v>
      </c>
    </row>
    <row r="1180" spans="1:4" x14ac:dyDescent="0.2">
      <c r="A1180" s="145">
        <v>975</v>
      </c>
      <c r="B1180" s="146">
        <v>504</v>
      </c>
      <c r="C1180" s="147" t="s">
        <v>323</v>
      </c>
      <c r="D1180" s="148">
        <v>1</v>
      </c>
    </row>
    <row r="1181" spans="1:4" x14ac:dyDescent="0.2">
      <c r="A1181" s="145">
        <v>975</v>
      </c>
      <c r="B1181" s="146">
        <v>505</v>
      </c>
      <c r="C1181" s="147" t="s">
        <v>323</v>
      </c>
      <c r="D1181" s="148">
        <v>2</v>
      </c>
    </row>
    <row r="1182" spans="1:4" x14ac:dyDescent="0.2">
      <c r="A1182" s="145">
        <v>976</v>
      </c>
      <c r="B1182" s="146">
        <v>506</v>
      </c>
      <c r="C1182" s="147" t="s">
        <v>324</v>
      </c>
      <c r="D1182" s="148">
        <v>1</v>
      </c>
    </row>
    <row r="1183" spans="1:4" x14ac:dyDescent="0.2">
      <c r="A1183" s="145">
        <v>976</v>
      </c>
      <c r="B1183" s="146">
        <v>507</v>
      </c>
      <c r="C1183" s="147" t="s">
        <v>324</v>
      </c>
      <c r="D1183" s="148">
        <v>2</v>
      </c>
    </row>
    <row r="1184" spans="1:4" x14ac:dyDescent="0.2">
      <c r="A1184" s="145">
        <v>978</v>
      </c>
      <c r="B1184" s="146">
        <v>462</v>
      </c>
      <c r="C1184" s="147" t="s">
        <v>95</v>
      </c>
      <c r="D1184" s="148" t="s">
        <v>41</v>
      </c>
    </row>
    <row r="1185" spans="1:4" x14ac:dyDescent="0.2">
      <c r="A1185" s="145">
        <v>979</v>
      </c>
      <c r="B1185" s="146">
        <v>463</v>
      </c>
      <c r="C1185" s="147" t="s">
        <v>134</v>
      </c>
      <c r="D1185" s="148" t="s">
        <v>281</v>
      </c>
    </row>
    <row r="1186" spans="1:4" x14ac:dyDescent="0.2">
      <c r="A1186" s="145">
        <v>980</v>
      </c>
      <c r="B1186" s="146">
        <v>466</v>
      </c>
      <c r="C1186" s="147" t="s">
        <v>256</v>
      </c>
      <c r="D1186" s="148">
        <v>2</v>
      </c>
    </row>
    <row r="1187" spans="1:4" x14ac:dyDescent="0.2">
      <c r="A1187" s="145">
        <v>980</v>
      </c>
      <c r="B1187" s="146">
        <v>467</v>
      </c>
      <c r="C1187" s="147" t="s">
        <v>256</v>
      </c>
      <c r="D1187" s="148">
        <v>1</v>
      </c>
    </row>
    <row r="1188" spans="1:4" x14ac:dyDescent="0.2">
      <c r="A1188" s="145">
        <v>981</v>
      </c>
      <c r="B1188" s="146">
        <v>468</v>
      </c>
      <c r="C1188" s="147" t="s">
        <v>257</v>
      </c>
      <c r="D1188" s="148" t="s">
        <v>41</v>
      </c>
    </row>
    <row r="1189" spans="1:4" x14ac:dyDescent="0.2">
      <c r="A1189" s="145">
        <v>982</v>
      </c>
      <c r="B1189" s="146">
        <v>508</v>
      </c>
      <c r="C1189" s="147" t="s">
        <v>325</v>
      </c>
      <c r="D1189" s="148">
        <v>2</v>
      </c>
    </row>
    <row r="1190" spans="1:4" x14ac:dyDescent="0.2">
      <c r="A1190" s="145">
        <v>982</v>
      </c>
      <c r="B1190" s="146">
        <v>509</v>
      </c>
      <c r="C1190" s="147" t="s">
        <v>325</v>
      </c>
      <c r="D1190" s="148">
        <v>1</v>
      </c>
    </row>
    <row r="1191" spans="1:4" x14ac:dyDescent="0.2">
      <c r="A1191" s="145">
        <v>983</v>
      </c>
      <c r="B1191" s="146">
        <v>510</v>
      </c>
      <c r="C1191" s="147" t="s">
        <v>326</v>
      </c>
      <c r="D1191" s="148">
        <v>2</v>
      </c>
    </row>
    <row r="1192" spans="1:4" x14ac:dyDescent="0.2">
      <c r="A1192" s="145">
        <v>983</v>
      </c>
      <c r="B1192" s="146">
        <v>511</v>
      </c>
      <c r="C1192" s="147" t="s">
        <v>326</v>
      </c>
      <c r="D1192" s="148">
        <v>1</v>
      </c>
    </row>
    <row r="1193" spans="1:4" s="92" customFormat="1" x14ac:dyDescent="0.2">
      <c r="A1193" s="145">
        <v>984</v>
      </c>
      <c r="B1193" s="146">
        <v>512</v>
      </c>
      <c r="C1193" s="147" t="s">
        <v>343</v>
      </c>
      <c r="D1193" s="148">
        <v>1</v>
      </c>
    </row>
    <row r="1194" spans="1:4" s="92" customFormat="1" x14ac:dyDescent="0.2">
      <c r="A1194" s="145">
        <v>984</v>
      </c>
      <c r="B1194" s="146">
        <v>513</v>
      </c>
      <c r="C1194" s="147" t="s">
        <v>343</v>
      </c>
      <c r="D1194" s="148">
        <v>2</v>
      </c>
    </row>
    <row r="1195" spans="1:4" s="92" customFormat="1" x14ac:dyDescent="0.2">
      <c r="A1195" s="145">
        <v>985</v>
      </c>
      <c r="B1195" s="146">
        <v>514</v>
      </c>
      <c r="C1195" s="147" t="s">
        <v>344</v>
      </c>
      <c r="D1195" s="148">
        <v>1</v>
      </c>
    </row>
    <row r="1196" spans="1:4" s="92" customFormat="1" x14ac:dyDescent="0.2">
      <c r="A1196" s="145">
        <v>985</v>
      </c>
      <c r="B1196" s="146">
        <v>515</v>
      </c>
      <c r="C1196" s="147" t="s">
        <v>344</v>
      </c>
      <c r="D1196" s="148">
        <v>2</v>
      </c>
    </row>
    <row r="1197" spans="1:4" x14ac:dyDescent="0.2">
      <c r="A1197" s="145">
        <v>989</v>
      </c>
      <c r="B1197" s="146">
        <v>475</v>
      </c>
      <c r="C1197" s="147" t="s">
        <v>150</v>
      </c>
      <c r="D1197" s="148">
        <v>2</v>
      </c>
    </row>
    <row r="1198" spans="1:4" x14ac:dyDescent="0.2">
      <c r="A1198" s="145">
        <v>989</v>
      </c>
      <c r="B1198" s="146">
        <v>476</v>
      </c>
      <c r="C1198" s="147" t="s">
        <v>150</v>
      </c>
      <c r="D1198" s="148">
        <v>1</v>
      </c>
    </row>
    <row r="1199" spans="1:4" x14ac:dyDescent="0.2">
      <c r="A1199" s="145">
        <v>990</v>
      </c>
      <c r="B1199" s="146">
        <v>477</v>
      </c>
      <c r="C1199" s="147" t="s">
        <v>151</v>
      </c>
      <c r="D1199" s="148" t="s">
        <v>41</v>
      </c>
    </row>
    <row r="1200" spans="1:4" x14ac:dyDescent="0.2">
      <c r="A1200" s="145">
        <v>991</v>
      </c>
      <c r="B1200" s="146">
        <v>478</v>
      </c>
      <c r="C1200" s="147" t="s">
        <v>101</v>
      </c>
      <c r="D1200" s="148" t="s">
        <v>41</v>
      </c>
    </row>
    <row r="1201" spans="1:4" x14ac:dyDescent="0.2">
      <c r="A1201" s="145">
        <v>996</v>
      </c>
      <c r="B1201" s="146">
        <v>485</v>
      </c>
      <c r="C1201" s="147" t="s">
        <v>181</v>
      </c>
      <c r="D1201" s="148">
        <v>2</v>
      </c>
    </row>
    <row r="1202" spans="1:4" x14ac:dyDescent="0.2">
      <c r="A1202" s="145">
        <v>996</v>
      </c>
      <c r="B1202" s="146">
        <v>486</v>
      </c>
      <c r="C1202" s="147" t="s">
        <v>181</v>
      </c>
      <c r="D1202" s="148">
        <v>1</v>
      </c>
    </row>
    <row r="1203" spans="1:4" x14ac:dyDescent="0.2">
      <c r="A1203" s="145">
        <v>996</v>
      </c>
      <c r="B1203" s="146">
        <v>487</v>
      </c>
      <c r="C1203" s="147" t="s">
        <v>181</v>
      </c>
      <c r="D1203" s="148">
        <v>2</v>
      </c>
    </row>
    <row r="1204" spans="1:4" x14ac:dyDescent="0.2">
      <c r="A1204" s="145">
        <v>997</v>
      </c>
      <c r="B1204" s="146">
        <v>490</v>
      </c>
      <c r="C1204" s="147" t="s">
        <v>258</v>
      </c>
      <c r="D1204" s="148" t="s">
        <v>288</v>
      </c>
    </row>
    <row r="1205" spans="1:4" x14ac:dyDescent="0.2">
      <c r="A1205" s="145">
        <v>997</v>
      </c>
      <c r="B1205" s="146">
        <v>491</v>
      </c>
      <c r="C1205" s="147" t="s">
        <v>258</v>
      </c>
      <c r="D1205" s="148">
        <v>1</v>
      </c>
    </row>
  </sheetData>
  <mergeCells count="1">
    <mergeCell ref="A1:B1"/>
  </mergeCells>
  <hyperlinks>
    <hyperlink ref="A1" location="Overview!A1" display="Back to Overview" xr:uid="{00000000-0004-0000-0900-000000000000}"/>
    <hyperlink ref="A1:B1" location="Overview!A1" display="Back to Overview" xr:uid="{00000000-0004-0000-0900-000001000000}"/>
  </hyperlinks>
  <pageMargins left="0.74803149606299213" right="0.74803149606299213" top="0.98425196850393704" bottom="0.98425196850393704" header="0.51181102362204722" footer="0.51181102362204722"/>
  <pageSetup paperSize="9" scale="41" fitToHeight="0" orientation="portrait" r:id="rId1"/>
  <headerFooter differentFirst="1" scaleWithDoc="0">
    <oddFooter>&amp;C&amp;P of &amp;N</oddFooter>
    <firstHeader>&amp;LSSC TPP Unit Rate Lookup Table</firstHeader>
    <firstFooter>&amp;C&amp;P of &amp;N</first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Z24"/>
  <sheetViews>
    <sheetView zoomScaleNormal="100" workbookViewId="0">
      <selection activeCell="T10" sqref="T10"/>
    </sheetView>
  </sheetViews>
  <sheetFormatPr defaultRowHeight="12.75" x14ac:dyDescent="0.2"/>
  <cols>
    <col min="1" max="1" width="2.42578125" style="57" customWidth="1"/>
    <col min="2" max="2" width="33.7109375" style="57" customWidth="1"/>
    <col min="3" max="4" width="14.140625" style="57" customWidth="1"/>
    <col min="5" max="9" width="12.140625" style="57" customWidth="1"/>
    <col min="10" max="10" width="5.5703125" style="57" customWidth="1"/>
    <col min="11" max="11" width="5.28515625" style="57" customWidth="1"/>
    <col min="12" max="12" width="35.28515625" style="57" customWidth="1"/>
    <col min="13" max="20" width="11.7109375" style="57" customWidth="1"/>
    <col min="21" max="16384" width="9.140625" style="57"/>
  </cols>
  <sheetData>
    <row r="1" spans="1:156" x14ac:dyDescent="0.2">
      <c r="B1" s="58" t="s">
        <v>21</v>
      </c>
    </row>
    <row r="2" spans="1:156" s="33" customFormat="1" ht="21.75" customHeight="1" x14ac:dyDescent="0.2">
      <c r="B2" s="293" t="str">
        <f>Overview!B4&amp; " - Effective from "&amp;TEXT(Overview!D4,"D MMMM YYYY")&amp;" - "&amp;Overview!E4&amp;" Charge Calculator"</f>
        <v>Harlaxton Energy Networks Limited - GSP_L - Effective from 1st April 2021 - Final Charge Calculator</v>
      </c>
      <c r="C2" s="294"/>
      <c r="D2" s="294"/>
      <c r="E2" s="294"/>
      <c r="F2" s="294"/>
      <c r="G2" s="294"/>
      <c r="H2" s="294"/>
      <c r="I2" s="294"/>
      <c r="J2" s="294"/>
      <c r="K2" s="294"/>
      <c r="L2" s="294"/>
      <c r="M2" s="294"/>
      <c r="N2" s="294"/>
      <c r="O2" s="294"/>
      <c r="P2" s="294"/>
      <c r="Q2" s="294"/>
      <c r="R2" s="294"/>
      <c r="S2" s="294"/>
      <c r="T2" s="295"/>
      <c r="U2" s="57"/>
      <c r="V2" s="57"/>
      <c r="W2" s="57"/>
      <c r="X2" s="57"/>
      <c r="Y2" s="57"/>
      <c r="Z2" s="57"/>
      <c r="AA2" s="57"/>
      <c r="AB2" s="57"/>
      <c r="AC2" s="57"/>
      <c r="AD2" s="57"/>
      <c r="AE2" s="57"/>
      <c r="AF2" s="57"/>
      <c r="AG2" s="57"/>
      <c r="AH2" s="57"/>
      <c r="AI2" s="57"/>
      <c r="AJ2" s="57"/>
      <c r="AK2" s="57"/>
      <c r="AL2" s="57"/>
      <c r="AM2" s="57"/>
      <c r="AN2" s="57"/>
      <c r="AO2" s="57"/>
      <c r="AP2" s="57"/>
      <c r="AQ2" s="57"/>
      <c r="AR2" s="57"/>
      <c r="AS2" s="57"/>
      <c r="AT2" s="57"/>
      <c r="AU2" s="57"/>
      <c r="AV2" s="57"/>
      <c r="AW2" s="57"/>
      <c r="AX2" s="57"/>
      <c r="AY2" s="57"/>
      <c r="AZ2" s="57"/>
      <c r="BA2" s="57"/>
      <c r="BB2" s="57"/>
      <c r="BC2" s="57"/>
      <c r="BD2" s="57"/>
      <c r="BE2" s="57"/>
      <c r="BF2" s="57"/>
      <c r="BG2" s="57"/>
      <c r="BH2" s="57"/>
      <c r="BI2" s="57"/>
      <c r="BJ2" s="57"/>
      <c r="BK2" s="57"/>
      <c r="BL2" s="57"/>
      <c r="BM2" s="57"/>
      <c r="BN2" s="57"/>
      <c r="BO2" s="57"/>
      <c r="BP2" s="57"/>
      <c r="BQ2" s="57"/>
      <c r="BR2" s="57"/>
      <c r="BS2" s="57"/>
      <c r="BT2" s="57"/>
      <c r="BU2" s="57"/>
      <c r="BV2" s="57"/>
      <c r="BW2" s="57"/>
      <c r="BX2" s="57"/>
      <c r="BY2" s="57"/>
      <c r="BZ2" s="57"/>
      <c r="CA2" s="57"/>
      <c r="CB2" s="57"/>
      <c r="CC2" s="57"/>
      <c r="CD2" s="57"/>
      <c r="CE2" s="57"/>
      <c r="CF2" s="57"/>
      <c r="CG2" s="57"/>
      <c r="CH2" s="57"/>
      <c r="CI2" s="57"/>
      <c r="CJ2" s="57"/>
      <c r="CK2" s="57"/>
      <c r="CL2" s="57"/>
      <c r="CM2" s="57"/>
      <c r="CN2" s="57"/>
      <c r="CO2" s="57"/>
      <c r="CP2" s="57"/>
      <c r="CQ2" s="57"/>
      <c r="CR2" s="57"/>
      <c r="CS2" s="57"/>
      <c r="CT2" s="57"/>
      <c r="CU2" s="57"/>
      <c r="CV2" s="57"/>
      <c r="CW2" s="57"/>
      <c r="CX2" s="57"/>
      <c r="CY2" s="57"/>
      <c r="CZ2" s="57"/>
      <c r="DA2" s="57"/>
      <c r="DB2" s="57"/>
      <c r="DC2" s="57"/>
      <c r="DD2" s="57"/>
      <c r="DE2" s="57"/>
      <c r="DF2" s="57"/>
      <c r="DG2" s="57"/>
      <c r="DH2" s="57"/>
      <c r="DI2" s="57"/>
      <c r="DJ2" s="57"/>
      <c r="DK2" s="57"/>
      <c r="DL2" s="57"/>
      <c r="DM2" s="57"/>
      <c r="DN2" s="57"/>
      <c r="DO2" s="57"/>
      <c r="DP2" s="57"/>
      <c r="DQ2" s="57"/>
      <c r="DR2" s="57"/>
      <c r="DS2" s="57"/>
      <c r="DT2" s="57"/>
      <c r="DU2" s="57"/>
      <c r="DV2" s="57"/>
      <c r="DW2" s="57"/>
      <c r="DX2" s="57"/>
      <c r="DY2" s="57"/>
      <c r="DZ2" s="57"/>
      <c r="EA2" s="57"/>
      <c r="EB2" s="57"/>
      <c r="EC2" s="57"/>
      <c r="ED2" s="57"/>
      <c r="EE2" s="57"/>
      <c r="EF2" s="57"/>
      <c r="EG2" s="57"/>
      <c r="EH2" s="57"/>
      <c r="EI2" s="57"/>
      <c r="EJ2" s="57"/>
      <c r="EK2" s="57"/>
      <c r="EL2" s="57"/>
      <c r="EM2" s="57"/>
      <c r="EN2" s="57"/>
      <c r="EO2" s="57"/>
      <c r="EP2" s="57"/>
      <c r="EQ2" s="57"/>
      <c r="ER2" s="57"/>
      <c r="ES2" s="57"/>
      <c r="ET2" s="57"/>
      <c r="EU2" s="57"/>
      <c r="EV2" s="57"/>
      <c r="EW2" s="57"/>
      <c r="EX2" s="57"/>
      <c r="EY2" s="57"/>
      <c r="EZ2" s="57"/>
    </row>
    <row r="3" spans="1:156" s="60" customFormat="1" ht="9" customHeight="1" x14ac:dyDescent="0.2">
      <c r="A3" s="59"/>
      <c r="B3" s="59"/>
      <c r="C3" s="59"/>
      <c r="D3" s="59"/>
      <c r="E3" s="59"/>
      <c r="F3" s="59"/>
      <c r="G3" s="59"/>
      <c r="H3" s="59"/>
      <c r="I3" s="59"/>
      <c r="J3" s="59"/>
      <c r="K3" s="59"/>
      <c r="L3" s="57"/>
      <c r="M3" s="57"/>
      <c r="N3" s="57"/>
      <c r="O3" s="57"/>
      <c r="P3" s="57"/>
      <c r="Q3" s="57"/>
      <c r="R3" s="57"/>
      <c r="S3" s="57"/>
      <c r="T3" s="57"/>
      <c r="U3" s="57"/>
      <c r="V3" s="57"/>
      <c r="W3" s="57"/>
      <c r="X3" s="57"/>
      <c r="Y3" s="57"/>
      <c r="Z3" s="57"/>
      <c r="AA3" s="57"/>
      <c r="AB3" s="57"/>
      <c r="AC3" s="57"/>
      <c r="AD3" s="57"/>
      <c r="AE3" s="57"/>
      <c r="AF3" s="57"/>
      <c r="AG3" s="57"/>
      <c r="AH3" s="57"/>
      <c r="AI3" s="57"/>
      <c r="AJ3" s="57"/>
      <c r="AK3" s="57"/>
      <c r="AL3" s="57"/>
      <c r="AM3" s="57"/>
      <c r="AN3" s="57"/>
      <c r="AO3" s="57"/>
      <c r="AP3" s="57"/>
      <c r="AQ3" s="57"/>
      <c r="AR3" s="57"/>
      <c r="AS3" s="57"/>
      <c r="AT3" s="57"/>
      <c r="AU3" s="57"/>
      <c r="AV3" s="57"/>
      <c r="AW3" s="57"/>
      <c r="AX3" s="57"/>
      <c r="AY3" s="57"/>
      <c r="AZ3" s="57"/>
      <c r="BA3" s="57"/>
      <c r="BB3" s="57"/>
      <c r="BC3" s="57"/>
      <c r="BD3" s="57"/>
      <c r="BE3" s="57"/>
      <c r="BF3" s="57"/>
      <c r="BG3" s="57"/>
      <c r="BH3" s="57"/>
      <c r="BI3" s="57"/>
      <c r="BJ3" s="57"/>
      <c r="BK3" s="57"/>
      <c r="BL3" s="57"/>
      <c r="BM3" s="57"/>
      <c r="BN3" s="57"/>
      <c r="BO3" s="57"/>
      <c r="BP3" s="57"/>
      <c r="BQ3" s="57"/>
      <c r="BR3" s="57"/>
      <c r="BS3" s="57"/>
      <c r="BT3" s="57"/>
      <c r="BU3" s="57"/>
      <c r="BV3" s="57"/>
      <c r="BW3" s="57"/>
      <c r="BX3" s="57"/>
      <c r="BY3" s="57"/>
      <c r="BZ3" s="57"/>
      <c r="CA3" s="57"/>
      <c r="CB3" s="57"/>
      <c r="CC3" s="57"/>
      <c r="CD3" s="57"/>
      <c r="CE3" s="57"/>
      <c r="CF3" s="57"/>
      <c r="CG3" s="57"/>
      <c r="CH3" s="57"/>
      <c r="CI3" s="57"/>
      <c r="CJ3" s="57"/>
      <c r="CK3" s="57"/>
      <c r="CL3" s="57"/>
      <c r="CM3" s="57"/>
      <c r="CN3" s="57"/>
      <c r="CO3" s="57"/>
      <c r="CP3" s="57"/>
      <c r="CQ3" s="57"/>
      <c r="CR3" s="57"/>
      <c r="CS3" s="57"/>
      <c r="CT3" s="57"/>
      <c r="CU3" s="57"/>
      <c r="CV3" s="57"/>
      <c r="CW3" s="57"/>
      <c r="CX3" s="57"/>
      <c r="CY3" s="57"/>
      <c r="CZ3" s="57"/>
      <c r="DA3" s="57"/>
      <c r="DB3" s="57"/>
      <c r="DC3" s="57"/>
      <c r="DD3" s="57"/>
      <c r="DE3" s="57"/>
      <c r="DF3" s="57"/>
      <c r="DG3" s="57"/>
      <c r="DH3" s="57"/>
      <c r="DI3" s="57"/>
      <c r="DJ3" s="57"/>
      <c r="DK3" s="57"/>
      <c r="DL3" s="57"/>
      <c r="DM3" s="57"/>
      <c r="DN3" s="57"/>
      <c r="DO3" s="57"/>
      <c r="DP3" s="57"/>
      <c r="DQ3" s="57"/>
      <c r="DR3" s="57"/>
      <c r="DS3" s="57"/>
      <c r="DT3" s="57"/>
      <c r="DU3" s="57"/>
      <c r="DV3" s="57"/>
      <c r="DW3" s="57"/>
      <c r="DX3" s="57"/>
      <c r="DY3" s="57"/>
      <c r="DZ3" s="57"/>
      <c r="EA3" s="57"/>
      <c r="EB3" s="57"/>
      <c r="EC3" s="57"/>
      <c r="ED3" s="57"/>
      <c r="EE3" s="57"/>
      <c r="EF3" s="57"/>
      <c r="EG3" s="57"/>
      <c r="EH3" s="57"/>
      <c r="EI3" s="57"/>
      <c r="EJ3" s="57"/>
      <c r="EK3" s="57"/>
      <c r="EL3" s="57"/>
      <c r="EM3" s="57"/>
      <c r="EN3" s="57"/>
      <c r="EO3" s="57"/>
      <c r="EP3" s="57"/>
      <c r="EQ3" s="57"/>
      <c r="ER3" s="57"/>
      <c r="ES3" s="57"/>
      <c r="ET3" s="57"/>
      <c r="EU3" s="57"/>
      <c r="EV3" s="57"/>
      <c r="EW3" s="57"/>
      <c r="EX3" s="57"/>
      <c r="EY3" s="57"/>
      <c r="EZ3" s="57"/>
    </row>
    <row r="4" spans="1:156" ht="26.25" customHeight="1" x14ac:dyDescent="0.2">
      <c r="B4" s="296" t="s">
        <v>345</v>
      </c>
      <c r="C4" s="297"/>
      <c r="D4" s="297"/>
      <c r="E4" s="297"/>
      <c r="F4" s="297"/>
      <c r="G4" s="297"/>
      <c r="H4" s="297"/>
      <c r="I4" s="298"/>
      <c r="L4" s="296" t="s">
        <v>346</v>
      </c>
      <c r="M4" s="297"/>
      <c r="N4" s="297"/>
      <c r="O4" s="297"/>
      <c r="P4" s="297"/>
      <c r="Q4" s="297"/>
      <c r="R4" s="297"/>
      <c r="S4" s="297"/>
      <c r="T4" s="298"/>
    </row>
    <row r="5" spans="1:156" ht="18" customHeight="1" x14ac:dyDescent="0.2">
      <c r="B5" s="289" t="s">
        <v>347</v>
      </c>
      <c r="C5" s="289"/>
      <c r="D5" s="289"/>
      <c r="E5" s="289"/>
      <c r="F5" s="289"/>
      <c r="G5" s="289"/>
      <c r="H5" s="289"/>
      <c r="I5" s="289"/>
      <c r="L5" s="289" t="s">
        <v>348</v>
      </c>
      <c r="M5" s="289"/>
      <c r="N5" s="289"/>
      <c r="O5" s="289"/>
      <c r="P5" s="289"/>
      <c r="Q5" s="289"/>
      <c r="R5" s="289"/>
      <c r="S5" s="289"/>
      <c r="T5" s="289"/>
    </row>
    <row r="6" spans="1:156" s="61" customFormat="1" ht="27.75" customHeight="1" x14ac:dyDescent="0.2">
      <c r="B6" s="299" t="s">
        <v>349</v>
      </c>
      <c r="C6" s="299"/>
      <c r="D6" s="299"/>
      <c r="E6" s="299"/>
      <c r="F6" s="299"/>
      <c r="G6" s="299"/>
      <c r="H6" s="299"/>
      <c r="I6" s="299"/>
      <c r="L6" s="299" t="s">
        <v>350</v>
      </c>
      <c r="M6" s="299"/>
      <c r="N6" s="299"/>
      <c r="O6" s="299"/>
      <c r="P6" s="299"/>
      <c r="Q6" s="299"/>
      <c r="R6" s="299"/>
      <c r="S6" s="299"/>
      <c r="T6" s="299"/>
    </row>
    <row r="7" spans="1:156" ht="18" customHeight="1" x14ac:dyDescent="0.2">
      <c r="B7" s="289" t="s">
        <v>351</v>
      </c>
      <c r="C7" s="289"/>
      <c r="D7" s="289"/>
      <c r="E7" s="289"/>
      <c r="F7" s="289"/>
      <c r="G7" s="289"/>
      <c r="H7" s="289"/>
      <c r="I7" s="289"/>
      <c r="L7" s="289" t="s">
        <v>352</v>
      </c>
      <c r="M7" s="289"/>
      <c r="N7" s="289"/>
      <c r="O7" s="289"/>
      <c r="P7" s="289"/>
      <c r="Q7" s="289"/>
      <c r="R7" s="289"/>
      <c r="S7" s="289"/>
      <c r="T7" s="289"/>
    </row>
    <row r="8" spans="1:156" customFormat="1" ht="8.25" customHeight="1" x14ac:dyDescent="0.2"/>
    <row r="9" spans="1:156" customFormat="1" ht="72" customHeight="1" x14ac:dyDescent="0.2">
      <c r="B9" s="155" t="s">
        <v>541</v>
      </c>
      <c r="C9" s="156" t="str">
        <f>'[1]Annex 1 LV and HV charges'!D13</f>
        <v>Unit charge 1 (NHH)
or red/black charge (HH)
p/kWh</v>
      </c>
      <c r="D9" s="156" t="str">
        <f>'[1]Annex 1 LV and HV charges'!E13</f>
        <v>Unit charge 2 (NHH)
or amber/yellow charge (HH)
p/kWh</v>
      </c>
      <c r="E9" s="156" t="str">
        <f>'[1]Annex 1 LV and HV charges'!F13</f>
        <v>Green charge(HH)
p/kWh</v>
      </c>
      <c r="F9" s="156" t="str">
        <f>'[1]Annex 1 LV and HV charges'!G13</f>
        <v>Fixed charge p/MPAN/day</v>
      </c>
      <c r="G9" s="156" t="str">
        <f>'[1]Annex 1 LV and HV charges'!H13</f>
        <v>Capacity charge p/kVA/day</v>
      </c>
      <c r="H9" s="156" t="str">
        <f>'[1]Annex 1 LV and HV charges'!I13</f>
        <v>Exceeded capacity charge
p/kVA/day</v>
      </c>
      <c r="I9" s="156" t="str">
        <f>'[1]Annex 1 LV and HV charges'!J13</f>
        <v>Reactive power charge
p/kVArh</v>
      </c>
      <c r="L9" s="155" t="s">
        <v>542</v>
      </c>
      <c r="M9" s="171" t="str">
        <f>'[1]Annex 2 EHV charges'!H10</f>
        <v>Import
Super Red
unit charge
(p/kWh)</v>
      </c>
      <c r="N9" s="171" t="str">
        <f>'[1]Annex 2 EHV charges'!I10</f>
        <v>Import
fixed charge
(p/day)</v>
      </c>
      <c r="O9" s="171" t="str">
        <f>'[1]Annex 2 EHV charges'!J10</f>
        <v>Import
capacity charge
(p/kVA/day)</v>
      </c>
      <c r="P9" s="171" t="str">
        <f>'[1]Annex 2 EHV charges'!K10</f>
        <v>Import
exceeded capacity charge
(p/kVA/day)</v>
      </c>
      <c r="Q9" s="172" t="str">
        <f>'[1]Annex 2 EHV charges'!L10</f>
        <v>Export
Super Red
unit charge
(p/kWh)</v>
      </c>
      <c r="R9" s="172" t="str">
        <f>'[1]Annex 2 EHV charges'!M10</f>
        <v>Export
fixed charge
(p/day)</v>
      </c>
      <c r="S9" s="172" t="str">
        <f>'[1]Annex 2 EHV charges'!N10</f>
        <v>Export
capacity charge
(p/kVA/day)</v>
      </c>
      <c r="T9" s="172" t="str">
        <f>'[1]Annex 2 EHV charges'!O10</f>
        <v>Export
exceeded capacity charge
(p/kVA/day)</v>
      </c>
    </row>
    <row r="10" spans="1:156" customFormat="1" ht="30" customHeight="1" x14ac:dyDescent="0.2">
      <c r="B10" s="149" t="s">
        <v>0</v>
      </c>
      <c r="C10" s="170" t="str">
        <f>IFERROR(VLOOKUP($B$10,'Annex 1 LV and HV charges'!$A:$K,4,FALSE),"")</f>
        <v/>
      </c>
      <c r="D10" s="170" t="str">
        <f>IFERROR(VLOOKUP($B$10,'Annex 1 LV and HV charges'!$A:$K,5,FALSE),"")</f>
        <v/>
      </c>
      <c r="E10" s="170" t="str">
        <f>IFERROR(VLOOKUP($B$10,'Annex 1 LV and HV charges'!$A:$K,6,FALSE),"")</f>
        <v/>
      </c>
      <c r="F10" s="170" t="str">
        <f>IFERROR(VLOOKUP($B$10,'Annex 1 LV and HV charges'!$A:$K,7,FALSE),"")</f>
        <v/>
      </c>
      <c r="G10" s="170" t="str">
        <f>IFERROR(VLOOKUP($B$10,'Annex 1 LV and HV charges'!$A:$K,8,FALSE),"")</f>
        <v/>
      </c>
      <c r="H10" s="170" t="str">
        <f>IFERROR(VLOOKUP($B$10,'Annex 1 LV and HV charges'!$A:$K,9,FALSE),"")</f>
        <v/>
      </c>
      <c r="I10" s="170" t="str">
        <f>IFERROR(VLOOKUP($B$10,'Annex 1 LV and HV charges'!$A:$K,10,FALSE),"")</f>
        <v/>
      </c>
      <c r="L10" s="149"/>
      <c r="M10" s="151" t="str">
        <f>IFERROR(VLOOKUP($L$10,'Annex 2 EHV charges'!$G:$O,2,FALSE),"")</f>
        <v/>
      </c>
      <c r="N10" s="151" t="str">
        <f>IFERROR(VLOOKUP($L$10,'Annex 2 EHV charges'!$G:$O,3,FALSE),"")</f>
        <v/>
      </c>
      <c r="O10" s="151" t="str">
        <f>IFERROR(VLOOKUP($L$10,'Annex 2 EHV charges'!$G:$O,4,FALSE),"")</f>
        <v/>
      </c>
      <c r="P10" s="151" t="str">
        <f>IFERROR(VLOOKUP($L$10,'Annex 2 EHV charges'!$G:$O,5,FALSE),"")</f>
        <v/>
      </c>
      <c r="Q10" s="158" t="str">
        <f>IFERROR(VLOOKUP($L$10,'Annex 2 EHV charges'!$G:$O,6,FALSE),"")</f>
        <v/>
      </c>
      <c r="R10" s="158" t="str">
        <f>IFERROR(VLOOKUP($L$10,'Annex 2 EHV charges'!$G:$O,7,FALSE),"")</f>
        <v/>
      </c>
      <c r="S10" s="158" t="str">
        <f>IFERROR(VLOOKUP($L$10,'Annex 2 EHV charges'!$G:$O,8,FALSE),"")</f>
        <v/>
      </c>
      <c r="T10" s="158" t="str">
        <f>IFERROR(VLOOKUP($L$10,'Annex 2 EHV charges'!$G:$O,9,FALSE),"")</f>
        <v/>
      </c>
    </row>
    <row r="11" spans="1:156" customFormat="1" ht="7.5" customHeight="1" x14ac:dyDescent="0.2"/>
    <row r="12" spans="1:156" customFormat="1" ht="88.5" customHeight="1" x14ac:dyDescent="0.2">
      <c r="B12" s="159" t="s">
        <v>353</v>
      </c>
      <c r="C12" s="156" t="s">
        <v>354</v>
      </c>
      <c r="D12" s="156" t="s">
        <v>355</v>
      </c>
      <c r="E12" s="156" t="s">
        <v>356</v>
      </c>
      <c r="F12" s="156" t="s">
        <v>357</v>
      </c>
      <c r="G12" s="156" t="s">
        <v>358</v>
      </c>
      <c r="H12" s="156" t="s">
        <v>543</v>
      </c>
      <c r="I12" s="156" t="s">
        <v>359</v>
      </c>
      <c r="L12" s="159" t="s">
        <v>353</v>
      </c>
      <c r="M12" s="156" t="s">
        <v>360</v>
      </c>
      <c r="N12" s="156" t="s">
        <v>357</v>
      </c>
      <c r="O12" s="156" t="s">
        <v>361</v>
      </c>
      <c r="P12" s="156" t="s">
        <v>543</v>
      </c>
      <c r="Q12" s="157" t="s">
        <v>362</v>
      </c>
      <c r="R12" s="157" t="s">
        <v>357</v>
      </c>
      <c r="S12" s="157" t="s">
        <v>363</v>
      </c>
      <c r="T12" s="157" t="s">
        <v>543</v>
      </c>
    </row>
    <row r="13" spans="1:156" customFormat="1" ht="30" customHeight="1" x14ac:dyDescent="0.2">
      <c r="B13" s="160" t="s">
        <v>364</v>
      </c>
      <c r="C13" s="165"/>
      <c r="D13" s="165"/>
      <c r="E13" s="165"/>
      <c r="F13" s="165"/>
      <c r="G13" s="165"/>
      <c r="H13" s="165"/>
      <c r="I13" s="165"/>
      <c r="L13" s="160" t="s">
        <v>364</v>
      </c>
      <c r="M13" s="152"/>
      <c r="N13" s="152"/>
      <c r="O13" s="152"/>
      <c r="P13" s="152"/>
      <c r="Q13" s="153"/>
      <c r="R13" s="153">
        <f>N13</f>
        <v>0</v>
      </c>
      <c r="S13" s="153"/>
      <c r="T13" s="153"/>
    </row>
    <row r="14" spans="1:156" customFormat="1" ht="30" customHeight="1" x14ac:dyDescent="0.2">
      <c r="B14" s="161" t="s">
        <v>365</v>
      </c>
      <c r="C14" s="150">
        <f t="shared" ref="C14:I14" si="0">C13</f>
        <v>0</v>
      </c>
      <c r="D14" s="150">
        <f t="shared" si="0"/>
        <v>0</v>
      </c>
      <c r="E14" s="150">
        <f t="shared" si="0"/>
        <v>0</v>
      </c>
      <c r="F14" s="150">
        <f t="shared" si="0"/>
        <v>0</v>
      </c>
      <c r="G14" s="150">
        <f t="shared" si="0"/>
        <v>0</v>
      </c>
      <c r="H14" s="150">
        <f t="shared" si="0"/>
        <v>0</v>
      </c>
      <c r="I14" s="150">
        <f t="shared" si="0"/>
        <v>0</v>
      </c>
      <c r="L14" s="161" t="s">
        <v>365</v>
      </c>
      <c r="M14" s="150">
        <f>M13</f>
        <v>0</v>
      </c>
      <c r="N14" s="150">
        <f t="shared" ref="N14:T14" si="1">N13</f>
        <v>0</v>
      </c>
      <c r="O14" s="150">
        <f t="shared" si="1"/>
        <v>0</v>
      </c>
      <c r="P14" s="150">
        <f t="shared" si="1"/>
        <v>0</v>
      </c>
      <c r="Q14" s="154">
        <f t="shared" si="1"/>
        <v>0</v>
      </c>
      <c r="R14" s="154">
        <f t="shared" si="1"/>
        <v>0</v>
      </c>
      <c r="S14" s="154">
        <f t="shared" si="1"/>
        <v>0</v>
      </c>
      <c r="T14" s="154">
        <f t="shared" si="1"/>
        <v>0</v>
      </c>
    </row>
    <row r="15" spans="1:156" customFormat="1" ht="7.5" customHeight="1" x14ac:dyDescent="0.2"/>
    <row r="16" spans="1:156" customFormat="1" ht="63.75" customHeight="1" x14ac:dyDescent="0.2">
      <c r="B16" s="159" t="s">
        <v>366</v>
      </c>
      <c r="C16" s="156" t="s">
        <v>367</v>
      </c>
      <c r="D16" s="156" t="s">
        <v>368</v>
      </c>
      <c r="E16" s="156" t="s">
        <v>369</v>
      </c>
      <c r="F16" s="156" t="s">
        <v>370</v>
      </c>
      <c r="G16" s="156" t="s">
        <v>371</v>
      </c>
      <c r="H16" s="156" t="s">
        <v>544</v>
      </c>
      <c r="I16" s="156" t="s">
        <v>372</v>
      </c>
      <c r="L16" s="159" t="s">
        <v>366</v>
      </c>
      <c r="M16" s="156" t="s">
        <v>373</v>
      </c>
      <c r="N16" s="156" t="s">
        <v>374</v>
      </c>
      <c r="O16" s="156" t="s">
        <v>375</v>
      </c>
      <c r="P16" s="156" t="s">
        <v>545</v>
      </c>
      <c r="Q16" s="157" t="s">
        <v>376</v>
      </c>
      <c r="R16" s="157" t="s">
        <v>377</v>
      </c>
      <c r="S16" s="157" t="s">
        <v>378</v>
      </c>
      <c r="T16" s="157" t="s">
        <v>546</v>
      </c>
    </row>
    <row r="17" spans="2:20" customFormat="1" ht="30" customHeight="1" x14ac:dyDescent="0.2">
      <c r="B17" s="160" t="s">
        <v>379</v>
      </c>
      <c r="C17" s="166" t="str">
        <f>IFERROR(C10*C13/100,"")</f>
        <v/>
      </c>
      <c r="D17" s="166" t="str">
        <f t="shared" ref="D17:I17" si="2">IFERROR(D10*D13/100,"")</f>
        <v/>
      </c>
      <c r="E17" s="166" t="str">
        <f t="shared" si="2"/>
        <v/>
      </c>
      <c r="F17" s="166" t="str">
        <f t="shared" si="2"/>
        <v/>
      </c>
      <c r="G17" s="166" t="str">
        <f>IFERROR(G10*G13*F13/100,"")</f>
        <v/>
      </c>
      <c r="H17" s="166" t="str">
        <f>IFERROR(H10*H13*F13/100,"")</f>
        <v/>
      </c>
      <c r="I17" s="166" t="str">
        <f t="shared" si="2"/>
        <v/>
      </c>
      <c r="L17" s="162" t="s">
        <v>379</v>
      </c>
      <c r="M17" s="166" t="str">
        <f>IFERROR(M10*M13/100,"")</f>
        <v/>
      </c>
      <c r="N17" s="166" t="str">
        <f>IFERROR(N10*N13/100,"")</f>
        <v/>
      </c>
      <c r="O17" s="166" t="str">
        <f>IFERROR(O10*O13*N13/100,"")</f>
        <v/>
      </c>
      <c r="P17" s="166" t="str">
        <f>IFERROR(P10*P13*N13/100,"")</f>
        <v/>
      </c>
      <c r="Q17" s="167" t="str">
        <f>IFERROR(Q10*Q13/100,"")</f>
        <v/>
      </c>
      <c r="R17" s="167" t="str">
        <f>IFERROR(R10*R13/100,"")</f>
        <v/>
      </c>
      <c r="S17" s="167" t="str">
        <f>IFERROR(S10*S13*R13/100,"")</f>
        <v/>
      </c>
      <c r="T17" s="167" t="str">
        <f>IFERROR(T10*T13*R13/100,"")</f>
        <v/>
      </c>
    </row>
    <row r="18" spans="2:20" customFormat="1" ht="30" customHeight="1" x14ac:dyDescent="0.2">
      <c r="B18" s="161" t="s">
        <v>380</v>
      </c>
      <c r="C18" s="168" t="str">
        <f>IFERROR(C10*C14/100,"")</f>
        <v/>
      </c>
      <c r="D18" s="168" t="str">
        <f t="shared" ref="D18:I18" si="3">IFERROR(D10*D14/100,"")</f>
        <v/>
      </c>
      <c r="E18" s="168" t="str">
        <f t="shared" si="3"/>
        <v/>
      </c>
      <c r="F18" s="168" t="str">
        <f t="shared" si="3"/>
        <v/>
      </c>
      <c r="G18" s="168" t="str">
        <f>IFERROR(G10*G14*F14/100,"")</f>
        <v/>
      </c>
      <c r="H18" s="168" t="str">
        <f>IFERROR(H10*H14*F14/100,"")</f>
        <v/>
      </c>
      <c r="I18" s="168" t="str">
        <f t="shared" si="3"/>
        <v/>
      </c>
      <c r="L18" s="163" t="s">
        <v>380</v>
      </c>
      <c r="M18" s="168" t="str">
        <f>IFERROR(M10*M14/100,"")</f>
        <v/>
      </c>
      <c r="N18" s="168" t="str">
        <f>IFERROR(N10*N14/100,"")</f>
        <v/>
      </c>
      <c r="O18" s="168" t="str">
        <f>IFERROR(O10*O14*N14/100,"")</f>
        <v/>
      </c>
      <c r="P18" s="168" t="str">
        <f>IFERROR(P10*P14*N14/100,"")</f>
        <v/>
      </c>
      <c r="Q18" s="169" t="str">
        <f>IFERROR(Q10*Q14/100,"")</f>
        <v/>
      </c>
      <c r="R18" s="169" t="str">
        <f>IFERROR(R10*R14/100,"")</f>
        <v/>
      </c>
      <c r="S18" s="169" t="str">
        <f>IFERROR(S10*S14*R14/100,"")</f>
        <v/>
      </c>
      <c r="T18" s="169" t="str">
        <f>IFERROR(T10*T14*R14/100,"")</f>
        <v/>
      </c>
    </row>
    <row r="19" spans="2:20" customFormat="1" ht="7.5" customHeight="1" x14ac:dyDescent="0.2"/>
    <row r="20" spans="2:20" customFormat="1" ht="39.75" customHeight="1" x14ac:dyDescent="0.2">
      <c r="C20" s="164" t="s">
        <v>381</v>
      </c>
      <c r="M20" s="156" t="s">
        <v>382</v>
      </c>
      <c r="N20" s="157" t="s">
        <v>383</v>
      </c>
    </row>
    <row r="21" spans="2:20" customFormat="1" ht="30" customHeight="1" x14ac:dyDescent="0.2">
      <c r="B21" s="160" t="s">
        <v>379</v>
      </c>
      <c r="C21" s="166">
        <f>SUM(C17:I17)</f>
        <v>0</v>
      </c>
      <c r="L21" s="160" t="s">
        <v>379</v>
      </c>
      <c r="M21" s="166">
        <f>SUM(M17:P17)</f>
        <v>0</v>
      </c>
      <c r="N21" s="167">
        <f>SUM(Q17:T17)</f>
        <v>0</v>
      </c>
    </row>
    <row r="22" spans="2:20" customFormat="1" ht="30" customHeight="1" x14ac:dyDescent="0.2">
      <c r="B22" s="161" t="s">
        <v>380</v>
      </c>
      <c r="C22" s="168">
        <f>SUM(C18:I18)</f>
        <v>0</v>
      </c>
      <c r="L22" s="161" t="s">
        <v>380</v>
      </c>
      <c r="M22" s="168">
        <f>SUM(M18:P18)</f>
        <v>0</v>
      </c>
      <c r="N22" s="169">
        <f>SUM(Q18:T18)</f>
        <v>0</v>
      </c>
    </row>
    <row r="23" spans="2:20" customFormat="1" x14ac:dyDescent="0.2"/>
    <row r="24" spans="2:20" customFormat="1" ht="30.75" customHeight="1" x14ac:dyDescent="0.2">
      <c r="B24" s="290" t="s">
        <v>384</v>
      </c>
      <c r="C24" s="291"/>
      <c r="D24" s="292"/>
      <c r="L24" s="290" t="s">
        <v>385</v>
      </c>
      <c r="M24" s="291"/>
      <c r="N24" s="292"/>
    </row>
  </sheetData>
  <dataConsolidate/>
  <mergeCells count="11">
    <mergeCell ref="B7:I7"/>
    <mergeCell ref="L7:T7"/>
    <mergeCell ref="B24:D24"/>
    <mergeCell ref="L24:N24"/>
    <mergeCell ref="B2:T2"/>
    <mergeCell ref="B4:I4"/>
    <mergeCell ref="L4:T4"/>
    <mergeCell ref="B5:I5"/>
    <mergeCell ref="L5:T5"/>
    <mergeCell ref="B6:I6"/>
    <mergeCell ref="L6:T6"/>
  </mergeCells>
  <conditionalFormatting sqref="C12:I12">
    <cfRule type="expression" dxfId="8" priority="9">
      <formula>OR(C10="",C10=0)</formula>
    </cfRule>
  </conditionalFormatting>
  <conditionalFormatting sqref="C16:I16">
    <cfRule type="expression" dxfId="7" priority="8">
      <formula>OR(C10="",C10=0)</formula>
    </cfRule>
  </conditionalFormatting>
  <conditionalFormatting sqref="C9:I9">
    <cfRule type="expression" dxfId="6" priority="7">
      <formula>OR(C10="",C10=0)</formula>
    </cfRule>
  </conditionalFormatting>
  <conditionalFormatting sqref="M9:P9">
    <cfRule type="expression" dxfId="5" priority="6">
      <formula>OR(M10="",M10=0)</formula>
    </cfRule>
  </conditionalFormatting>
  <conditionalFormatting sqref="M16:P16">
    <cfRule type="expression" dxfId="4" priority="5">
      <formula>OR(M10="",M10=0)</formula>
    </cfRule>
  </conditionalFormatting>
  <conditionalFormatting sqref="M12:P12">
    <cfRule type="expression" dxfId="3" priority="4">
      <formula>OR(M10="",M10=0)</formula>
    </cfRule>
  </conditionalFormatting>
  <conditionalFormatting sqref="Q9:T9">
    <cfRule type="expression" dxfId="2" priority="3">
      <formula>OR(Q10="",Q10=0)</formula>
    </cfRule>
  </conditionalFormatting>
  <conditionalFormatting sqref="Q12:T12">
    <cfRule type="expression" dxfId="1" priority="2">
      <formula>OR(Q10="",Q10=0)</formula>
    </cfRule>
  </conditionalFormatting>
  <conditionalFormatting sqref="Q16:T16">
    <cfRule type="expression" dxfId="0" priority="1">
      <formula>OR(Q10="",Q10=0)</formula>
    </cfRule>
  </conditionalFormatting>
  <hyperlinks>
    <hyperlink ref="B1" location="Overview!A1" display="Back to Overview" xr:uid="{00000000-0004-0000-0B00-000000000000}"/>
  </hyperlink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promptTitle="Choose site" prompt="Select the EHV site that you would like to calculate charges." xr:uid="{00000000-0002-0000-0B00-000001000000}">
          <x14:formula1>
            <xm:f>'Annex 2 EHV charges'!$G$11:$G$85</xm:f>
          </x14:formula1>
          <xm:sqref>L10</xm:sqref>
        </x14:dataValidation>
        <x14:dataValidation type="list" errorStyle="information" allowBlank="1" showInputMessage="1" showErrorMessage="1" promptTitle="Tariff selection" prompt="Choose tariff from drop down list" xr:uid="{00000000-0002-0000-0B00-000000000000}">
          <x14:formula1>
            <xm:f>'Annex 1 LV and HV charges'!#REF!</xm:f>
          </x14:formula1>
          <xm:sqref>B10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18</vt:i4>
      </vt:variant>
    </vt:vector>
  </HeadingPairs>
  <TitlesOfParts>
    <vt:vector size="30" baseType="lpstr">
      <vt:lpstr>Overview</vt:lpstr>
      <vt:lpstr>Annex 1 LV and HV charges</vt:lpstr>
      <vt:lpstr>Annex 2 EHV charges</vt:lpstr>
      <vt:lpstr>Annex 2a Import</vt:lpstr>
      <vt:lpstr>Annex 2b Export</vt:lpstr>
      <vt:lpstr>Annex 3 Preserved charges</vt:lpstr>
      <vt:lpstr>Annex 4 LDNO charges</vt:lpstr>
      <vt:lpstr>Annex 5 LLFs</vt:lpstr>
      <vt:lpstr>Annex 6 New Designated EHV Prop</vt:lpstr>
      <vt:lpstr>Nodal prices</vt:lpstr>
      <vt:lpstr>SSC TPR unit rate lookup</vt:lpstr>
      <vt:lpstr>Charge Calculator</vt:lpstr>
      <vt:lpstr>'Annex 1 LV and HV charges'!Print_Area</vt:lpstr>
      <vt:lpstr>'Annex 2 EHV charges'!Print_Area</vt:lpstr>
      <vt:lpstr>'Annex 2a Import'!Print_Area</vt:lpstr>
      <vt:lpstr>'Annex 2b Export'!Print_Area</vt:lpstr>
      <vt:lpstr>'Annex 3 Preserved charges'!Print_Area</vt:lpstr>
      <vt:lpstr>'Annex 4 LDNO charges'!Print_Area</vt:lpstr>
      <vt:lpstr>'Annex 5 LLFs'!Print_Area</vt:lpstr>
      <vt:lpstr>'Annex 6 New Designated EHV Prop'!Print_Area</vt:lpstr>
      <vt:lpstr>'Nodal prices'!Print_Area</vt:lpstr>
      <vt:lpstr>'Annex 1 LV and HV charges'!Print_Titles</vt:lpstr>
      <vt:lpstr>'Annex 2 EHV charges'!Print_Titles</vt:lpstr>
      <vt:lpstr>'Annex 2a Import'!Print_Titles</vt:lpstr>
      <vt:lpstr>'Annex 2b Export'!Print_Titles</vt:lpstr>
      <vt:lpstr>'Annex 4 LDNO charges'!Print_Titles</vt:lpstr>
      <vt:lpstr>'Annex 5 LLFs'!Print_Titles</vt:lpstr>
      <vt:lpstr>'Annex 6 New Designated EHV Prop'!Print_Titles</vt:lpstr>
      <vt:lpstr>'Nodal prices'!Print_Titles</vt:lpstr>
      <vt:lpstr>'SSC TPR unit rate lookup'!Print_Titles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Richard Ellis WPD</dc:creator>
  <cp:lastModifiedBy>Edward Hardy</cp:lastModifiedBy>
  <cp:lastPrinted>2017-01-31T16:49:45Z</cp:lastPrinted>
  <dcterms:created xsi:type="dcterms:W3CDTF">2009-11-12T11:38:00Z</dcterms:created>
  <dcterms:modified xsi:type="dcterms:W3CDTF">2020-01-21T15:36:25Z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