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DEA36300-B724-4711-A7C0-18BFA9C725E0}" xr6:coauthVersionLast="47" xr6:coauthVersionMax="47" xr10:uidLastSave="{00000000-0000-0000-0000-000000000000}"/>
  <bookViews>
    <workbookView xWindow="-108" yWindow="-108" windowWidth="23256" windowHeight="12576"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<sst xmlns="http://schemas.openxmlformats.org/spreadsheetml/2006/main" count="2381" uniqueCount="733">
  <si>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</si>
  <si>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</si>
  <si>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</si>
  <si>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</si>
  <si>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</si>
  <si>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</si>
  <si>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</si>
  <si>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</si>
  <si>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</si>
  <si>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</si>
  <si>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</si>
  <si>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</si>
  <si>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</si>
  <si>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</si>
  <si>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</si>
  <si>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</si>
  <si>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</si>
  <si>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</si>
  <si>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</si>
  <si>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</si>
  <si>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</si>
  <si>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</si>
  <si>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</si>
  <si>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</si>
  <si>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</si>
  <si>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</si>
  <si>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</si>
  <si>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</si>
  <si>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</si>
  <si>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</si>
  <si>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</si>
  <si>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</si>
  <si>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</si>
  <si>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</si>
  <si>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</si>
  <si>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</si>
  <si>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</si>
  <si>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</si>
  <si>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</si>
  <si>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</si>
  <si>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</si>
  <si>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</si>
  <si>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</si>
  <si>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</si>
  <si>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</si>
  <si>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</si>
  <si>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</si>
  <si>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</si>
  <si>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</si>
  <si>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</si>
  <si>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</si>
  <si>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</si>
  <si>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</si>
  <si>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</si>
  <si>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</si>
  <si>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</si>
  <si>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</si>
  <si>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</si>
  <si>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</si>
  <si>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</si>
  <si>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</si>
  <si>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</si>
  <si>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</si>
  <si>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</si>
  <si>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</si>
  <si>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</si>
  <si>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</si>
  <si>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</si>
  <si>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</si>
  <si>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</si>
  <si>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</si>
  <si>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</si>
  <si>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</si>
  <si>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</si>
  <si>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</si>
  <si>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</si>
  <si>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</si>
  <si>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</si>
  <si>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</si>
  <si>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</si>
  <si>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</si>
  <si>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</si>
  <si>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</si>
  <si>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</si>
  <si>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</si>
  <si>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</si>
  <si>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</si>
  <si>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</si>
  <si>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</si>
  <si>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</si>
  <si>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</si>
  <si>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</si>
  <si>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</si>
  <si>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</si>
  <si>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</si>
  <si>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</si>
  <si>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</si>
  <si>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</si>
  <si>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</si>
  <si>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</si>
  <si>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</si>
  <si>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</si>
  <si>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</si>
  <si>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</si>
  <si>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</si>
  <si>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</si>
  <si>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</si>
  <si>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</si>
  <si>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</si>
  <si>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</si>
  <si>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</si>
  <si>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</si>
  <si>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</si>
  <si>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</si>
  <si>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</si>
  <si>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</si>
  <si>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</si>
  <si>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</si>
  <si>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</si>
  <si>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</si>
  <si>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</si>
  <si>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</si>
  <si>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</si>
  <si>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</si>
  <si>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</si>
  <si>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</si>
  <si>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</si>
  <si>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</si>
  <si>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</si>
  <si>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</si>
  <si>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</si>
  <si>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</si>
  <si>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</si>
  <si>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</si>
  <si>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</si>
  <si>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</si>
  <si>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</si>
  <si>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</si>
  <si>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</si>
  <si>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</si>
  <si>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</si>
  <si>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</si>
  <si>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</si>
  <si>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</si>
  <si>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</si>
  <si>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</si>
  <si>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</si>
  <si>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</si>
  <si>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</si>
  <si>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</si>
  <si>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</si>
  <si>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</si>
  <si>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</si>
  <si>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</si>
  <si>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</si>
  <si>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</si>
  <si>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</si>
  <si>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</si>
  <si>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</si>
  <si>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</si>
  <si>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</si>
  <si>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</si>
  <si>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</si>
  <si>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</si>
  <si>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</si>
  <si>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</si>
  <si>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</si>
  <si>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</si>
  <si>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</si>
  <si>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</si>
  <si>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</si>
  <si>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</si>
  <si>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</si>
  <si>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</si>
  <si>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</si>
  <si>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</si>
  <si>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</si>
  <si>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</si>
  <si>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</si>
  <si>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</si>
  <si>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</si>
  <si>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</si>
  <si>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</si>
  <si>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</si>
  <si>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</si>
  <si>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</si>
  <si>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</si>
  <si>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</si>
  <si>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</si>
  <si>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</si>
  <si>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</si>
  <si>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</si>
  <si>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</si>
  <si>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</si>
  <si>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</si>
  <si>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</si>
  <si>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</si>
  <si>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</si>
  <si>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</si>
  <si>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</si>
  <si>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</si>
  <si>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</si>
  <si>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</si>
  <si>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</si>
  <si>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</si>
  <si>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</si>
  <si>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</si>
  <si>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</si>
  <si>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</si>
  <si>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</si>
  <si>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</si>
  <si>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</si>
  <si>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</si>
  <si>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</si>
  <si>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</si>
  <si>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</si>
  <si>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</si>
  <si>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</si>
  <si>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</si>
  <si>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</si>
  <si>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</si>
  <si>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</si>
  <si>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</si>
  <si>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</si>
  <si>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</si>
  <si>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</si>
  <si>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</si>
  <si>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</si>
  <si>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</si>
  <si>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</si>
  <si>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</si>
  <si>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</si>
  <si>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</si>
  <si>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</si>
  <si>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</si>
  <si>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</si>
  <si>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</si>
  <si>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</si>
  <si>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</si>
  <si>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</si>
  <si>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</si>
  <si>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</si>
  <si>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</si>
  <si>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</si>
  <si>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</si>
  <si>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</si>
  <si>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</si>
  <si>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</si>
  <si>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</si>
  <si>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</si>
  <si>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</si>
  <si>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</si>
  <si>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</si>
  <si>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</si>
  <si>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</si>
  <si>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</si>
  <si>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</si>
  <si>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</si>
  <si>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</si>
  <si>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</si>
  <si>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</si>
  <si>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</si>
  <si>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</si>
  <si>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</si>
  <si>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</si>
  <si>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</si>
  <si>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</si>
  <si>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</si>
  <si>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</si>
  <si>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</si>
  <si>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</si>
  <si>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</si>
  <si>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</si>
  <si>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</si>
  <si>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</si>
  <si>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</si>
  <si>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</si>
  <si>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</si>
  <si>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</si>
  <si>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</si>
  <si>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</si>
  <si>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</si>
  <si>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</si>
  <si>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</si>
  <si>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</si>
  <si>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</si>
  <si>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</si>
  <si>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</si>
  <si>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</si>
  <si>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</si>
  <si>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</si>
  <si>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</si>
  <si>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</si>
  <si>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</si>
  <si>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</si>
  <si>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</si>
  <si>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</si>
  <si>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</si>
  <si>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</si>
  <si>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</si>
  <si>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</si>
  <si>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</si>
  <si>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</si>
  <si>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</si>
  <si>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</si>
  <si>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</si>
  <si>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</si>
  <si>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</si>
  <si>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</si>
  <si>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</si>
  <si>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</si>
  <si>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</si>
  <si>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</si>
  <si>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</si>
  <si>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</si>
  <si>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</si>
  <si>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</si>
  <si>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</si>
  <si>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</si>
  <si>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</si>
  <si>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</si>
  <si>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</si>
  <si>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</si>
  <si>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</si>
  <si>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</si>
  <si>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</si>
  <si>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</si>
  <si>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</si>
  <si>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</si>
  <si>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</si>
  <si>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</si>
  <si>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</si>
  <si>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</si>
  <si>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</si>
  <si>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</si>
  <si>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</si>
  <si>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</si>
  <si>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</si>
  <si>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</si>
  <si>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</si>
  <si>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</si>
  <si>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</si>
  <si>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</si>
  <si>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</si>
  <si>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</si>
  <si>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</si>
  <si>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</si>
  <si>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</si>
  <si>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</si>
  <si>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</si>
  <si>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</si>
  <si>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</si>
  <si>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</si>
  <si>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</si>
  <si>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</si>
  <si>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</si>
  <si>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</si>
  <si>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</si>
  <si>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</si>
  <si>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</si>
  <si>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</si>
  <si>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</si>
  <si>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</si>
  <si>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</si>
  <si>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</si>
  <si>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</si>
  <si>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</si>
  <si>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</si>
  <si>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</si>
  <si>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</si>
  <si>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</si>
  <si>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</si>
  <si>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</si>
  <si>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</si>
  <si>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</si>
  <si>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</si>
  <si>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</si>
  <si>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</si>
  <si>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</si>
  <si>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</si>
  <si>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</si>
  <si>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</si>
  <si>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</si>
  <si>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</si>
  <si>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</si>
  <si>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</si>
  <si>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</si>
  <si>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</si>
  <si>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</si>
  <si>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</si>
  <si>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</si>
  <si>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</si>
  <si>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</si>
  <si>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</si>
  <si>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</si>
  <si>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</si>
  <si>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</si>
  <si>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</si>
  <si>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</si>
  <si>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</si>
  <si>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</si>
  <si>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</si>
  <si>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</si>
  <si>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</si>
  <si>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</si>
  <si>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</si>
  <si>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</si>
  <si>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</si>
  <si>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</si>
  <si>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</si>
  <si>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</si>
  <si>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</si>
  <si>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</si>
  <si>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</si>
  <si>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</si>
  <si>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</si>
  <si>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</si>
  <si>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</si>
  <si>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</si>
  <si>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</si>
  <si>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</si>
  <si>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</si>
  <si>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</si>
  <si>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</si>
  <si>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</si>
  <si>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</si>
  <si>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</si>
  <si>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</si>
  <si>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</si>
  <si>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</si>
  <si>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</si>
  <si>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</si>
  <si>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</si>
  <si>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</si>
  <si>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</si>
  <si>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</si>
  <si>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</si>
  <si>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</si>
  <si>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</si>
  <si>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</si>
  <si>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</si>
  <si>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</si>
  <si>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</si>
  <si>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</si>
  <si>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</si>
  <si>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</si>
  <si>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</si>
  <si>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</si>
  <si>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</si>
  <si>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</si>
  <si>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</si>
  <si>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</si>
  <si>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</si>
  <si>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</si>
  <si>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</si>
  <si>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</si>
  <si>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</si>
  <si>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</si>
  <si>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</si>
  <si>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</si>
  <si>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</si>
  <si>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</si>
  <si>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</si>
  <si>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</si>
  <si>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</si>
  <si>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</si>
  <si>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</si>
  <si>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</si>
  <si>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</si>
  <si>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</si>
  <si>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</si>
  <si>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</si>
  <si>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</si>
  <si>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</si>
  <si>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</si>
  <si>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</si>
  <si>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</si>
  <si>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</si>
  <si>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</si>
  <si>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</si>
  <si>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</si>
  <si>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</si>
  <si>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</si>
  <si>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</si>
  <si>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</si>
  <si>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</si>
  <si>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</si>
  <si>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</si>
  <si>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</si>
  <si>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</si>
  <si>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</si>
  <si>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</si>
  <si>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</si>
  <si>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</si>
  <si>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</si>
  <si>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</si>
  <si>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</si>
  <si>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</si>
  <si>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</si>
  <si>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</si>
  <si>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</si>
  <si>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</si>
  <si>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</si>
  <si>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</si>
  <si>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</si>
  <si>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</si>
  <si>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</si>
  <si>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</si>
  <si>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</si>
  <si>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</si>
  <si>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</si>
  <si>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</si>
  <si>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</si>
  <si>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</si>
  <si>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</si>
  <si>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</si>
  <si>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</si>
  <si>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</si>
  <si>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</si>
  <si>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</si>
  <si>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</si>
  <si>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</si>
  <si>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</si>
  <si>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</si>
  <si>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</si>
  <si>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</si>
  <si>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</si>
  <si>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</si>
  <si>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</si>
  <si>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</si>
  <si>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</si>
  <si>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</si>
  <si>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</si>
  <si>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</si>
  <si>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</si>
  <si>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</si>
  <si>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</si>
  <si>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</si>
  <si>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</si>
  <si>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</si>
  <si>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</si>
  <si>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</si>
  <si>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</si>
  <si>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</si>
  <si>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</si>
  <si>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</si>
  <si>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</si>
  <si>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</si>
  <si>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</si>
  <si>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</si>
  <si>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</si>
  <si>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</si>
  <si>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</si>
  <si>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</si>
  <si>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</si>
  <si>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</si>
  <si>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</si>
  <si>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</si>
  <si>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</si>
  <si>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</si>
  <si>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</si>
  <si>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</si>
  <si>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</si>
  <si>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</si>
  <si>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</si>
  <si>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</si>
  <si>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</si>
  <si>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</si>
  <si>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</si>
  <si>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</si>
  <si>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</si>
  <si>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</si>
  <si>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</si>
  <si>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</si>
  <si>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</si>
  <si>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</si>
  <si>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</si>
  <si>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</si>
  <si>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</si>
  <si>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</si>
  <si>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</si>
  <si>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</si>
  <si>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</si>
  <si>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</si>
  <si>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</si>
  <si>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</si>
  <si>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</si>
  <si>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</si>
  <si>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</si>
  <si>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</si>
  <si>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</si>
  <si>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</si>
  <si>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</si>
  <si>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</si>
  <si>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</si>
  <si>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</si>
  <si>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</si>
  <si>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</si>
  <si>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</si>
  <si>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</si>
  <si>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</si>
  <si>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</si>
  <si>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</si>
  <si>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</si>
  <si>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</si>
  <si>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</si>
  <si>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</si>
  <si>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</si>
  <si>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</si>
  <si>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</si>
  <si>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</si>
  <si>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</si>
  <si>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</si>
  <si>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</si>
  <si>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</si>
  <si>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</si>
  <si>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</si>
  <si>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</si>
  <si>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</si>
  <si>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</si>
  <si>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</si>
  <si>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</si>
  <si>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</si>
  <si>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</si>
  <si>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</si>
  <si>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</si>
  <si>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</si>
  <si>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</si>
  <si>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</si>
  <si>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</si>
  <si>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</si>
  <si>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</si>
  <si>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</si>
  <si>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</si>
  <si>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</si>
  <si>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</si>
  <si>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</si>
  <si>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</si>
  <si>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</si>
  <si>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</si>
  <si>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</si>
  <si>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</si>
  <si>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</si>
  <si>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</si>
  <si>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</si>
  <si>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</si>
  <si>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</si>
  <si>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</si>
  <si>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</si>
  <si>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</si>
  <si>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</si>
  <si>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</si>
  <si>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</si>
  <si>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</si>
  <si>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</si>
  <si>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</si>
  <si>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</si>
  <si>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</si>
  <si>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</si>
  <si>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</si>
  <si>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</si>
  <si>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</si>
  <si>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</si>
  <si>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</si>
  <si>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</si>
  <si>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</si>
  <si>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</si>
  <si>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</si>
  <si>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</si>
  <si>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</si>
  <si>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</si>
  <si>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</si>
  <si>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</si>
  <si>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</si>
  <si>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</si>
  <si>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</si>
  <si>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</si>
  <si>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</si>
  <si>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</si>
  <si>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</si>
  <si>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</si>
  <si>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</si>
  <si>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</si>
  <si>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</si>
  <si>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</si>
  <si>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</si>
  <si>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</si>
  <si>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</si>
  <si>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150, 151, 148</t>
  </si>
  <si>
    <t>153, 154, 156, 149</t>
  </si>
  <si>
    <t>132, 133, 134, 135, 170</t>
  </si>
  <si>
    <t>173, 174</t>
  </si>
  <si>
    <t>158, 159, 398</t>
  </si>
  <si>
    <t>161, 162, 164, 399</t>
  </si>
  <si>
    <t>136, 137, 138, 139, 171</t>
  </si>
  <si>
    <t>177, 178</t>
  </si>
  <si>
    <t>179, 180</t>
  </si>
  <si>
    <t>181, 182</t>
  </si>
  <si>
    <t>183, 184, 422</t>
  </si>
  <si>
    <t>186, 187, 189, 423</t>
  </si>
  <si>
    <t>140, 141, 142, 143, 194</t>
  </si>
  <si>
    <t>197, 198</t>
  </si>
  <si>
    <t>199, 315</t>
  </si>
  <si>
    <t>316, 317</t>
  </si>
  <si>
    <t>318, 319, 424</t>
  </si>
  <si>
    <t>321, 322, 324, 425</t>
  </si>
  <si>
    <t>144, 145, 146, 147, 329</t>
  </si>
  <si>
    <t>332, 333</t>
  </si>
  <si>
    <t>334, 335</t>
  </si>
  <si>
    <t>336, 337</t>
  </si>
  <si>
    <t>338, 339, 426</t>
  </si>
  <si>
    <t>341, 342, 344, 427</t>
  </si>
  <si>
    <t>302, 303, 304, 305, 349</t>
  </si>
  <si>
    <t>352, 353</t>
  </si>
  <si>
    <t>354, 355</t>
  </si>
  <si>
    <t>356, 357</t>
  </si>
  <si>
    <t>358, 359, 428</t>
  </si>
  <si>
    <t>361, 362, 364, 429</t>
  </si>
  <si>
    <t>306, 307, 308, 309, 369</t>
  </si>
  <si>
    <t>372, 373</t>
  </si>
  <si>
    <t>374, 375</t>
  </si>
  <si>
    <t>376, 377</t>
  </si>
  <si>
    <t>378, 379, 430</t>
  </si>
  <si>
    <t>381, 382, 384, 431</t>
  </si>
  <si>
    <t>310, 311, 312, 313, 389</t>
  </si>
  <si>
    <t>392, 393</t>
  </si>
  <si>
    <t>394, 395</t>
  </si>
  <si>
    <t>396, 397</t>
  </si>
  <si>
    <t>530, 531</t>
  </si>
  <si>
    <t>528, 529, 661, 662, 663, 664, 532, 533</t>
  </si>
  <si>
    <t>2024/25</t>
  </si>
  <si>
    <t>1 April 2024</t>
  </si>
  <si>
    <t>302, 543, 544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</si>
</sst>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10"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49" fontId="7" fillId="6" borderId="0" xfId="2" applyNumberFormat="1" applyFill="1" applyAlignment="1" applyProtection="1">
      <alignment horizontal="left"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662</v>
      </c>
      <c r="C4" s="2" t="s">
        <v>730</v>
      </c>
      <c r="D4" s="2" t="s">
        <v>731</v>
      </c>
      <c r="E4" s="2" t="s">
        <v>354</v>
      </c>
    </row>
    <row r="5" spans="1:8" x14ac:dyDescent="0.25">
      <c r="A5" s="8"/>
      <c r="B5" s="8"/>
      <c r="C5" s="8"/>
      <c r="D5" s="8"/>
      <c r="E5" s="8"/>
    </row>
    <row r="6" spans="1:8" ht="16.8" x14ac:dyDescent="0.25">
      <c r="A6" s="11" t="s">
        <v>16</v>
      </c>
      <c r="B6" s="8"/>
      <c r="C6" s="8"/>
      <c r="D6" s="8"/>
      <c r="E6" s="8"/>
    </row>
    <row r="7" spans="1:8" ht="13.8" x14ac:dyDescent="0.25">
      <c r="A7" s="12" t="s">
        <v>17</v>
      </c>
      <c r="B7" s="198" t="s">
        <v>18</v>
      </c>
      <c r="C7" s="198"/>
      <c r="D7" s="198"/>
      <c r="E7" s="198"/>
    </row>
    <row r="8" spans="1:8" ht="30" customHeight="1" x14ac:dyDescent="0.25">
      <c r="A8" s="15" t="s">
        <v>454</v>
      </c>
      <c r="B8" s="194" t="s">
        <v>455</v>
      </c>
      <c r="C8" s="194"/>
      <c r="D8" s="194"/>
      <c r="E8" s="194"/>
    </row>
    <row r="9" spans="1:8" ht="30" customHeight="1" x14ac:dyDescent="0.25">
      <c r="A9" s="15" t="s">
        <v>264</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4"/>
      <c r="D9" s="194"/>
      <c r="E9" s="194"/>
    </row>
    <row r="10" spans="1:8" ht="30" customHeight="1" x14ac:dyDescent="0.25">
      <c r="A10" s="15" t="s">
        <v>265</v>
      </c>
      <c r="B10" s="194" t="s">
        <v>20</v>
      </c>
      <c r="C10" s="194"/>
      <c r="D10" s="194"/>
      <c r="E10" s="194"/>
    </row>
    <row r="11" spans="1:8" ht="61.5" customHeight="1" x14ac:dyDescent="0.25">
      <c r="A11" s="15" t="s">
        <v>266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c r="G11" s="193"/>
      <c r="H11" s="193"/>
    </row>
    <row r="12" spans="1:8" ht="86.25" customHeight="1" x14ac:dyDescent="0.25">
      <c r="A12" s="15" t="s">
        <v>29</v>
      </c>
      <c r="B12" s="194" t="s">
        <v>369</v>
      </c>
      <c r="C12" s="194"/>
      <c r="D12" s="194"/>
      <c r="E12" s="194"/>
    </row>
    <row r="13" spans="1:8" ht="51" customHeight="1" x14ac:dyDescent="0.25">
      <c r="A13" s="15" t="s">
        <v>370</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4"/>
      <c r="D13" s="194"/>
      <c r="E13" s="194"/>
    </row>
    <row r="14" spans="1:8" ht="29.25" customHeight="1" x14ac:dyDescent="0.25">
      <c r="A14" s="55" t="s">
        <v>456</v>
      </c>
      <c r="B14" s="194" t="s">
        <v>457</v>
      </c>
      <c r="C14" s="194"/>
      <c r="D14" s="194"/>
      <c r="E14" s="194"/>
    </row>
    <row r="15" spans="1:8" ht="30" customHeight="1" x14ac:dyDescent="0.25">
      <c r="A15" s="15" t="s">
        <v>256</v>
      </c>
      <c r="B15" s="194" t="s">
        <v>661</v>
      </c>
      <c r="C15" s="194"/>
      <c r="D15" s="194"/>
      <c r="E15" s="194"/>
    </row>
    <row r="16" spans="1:8" ht="30" customHeight="1" x14ac:dyDescent="0.25">
      <c r="A16" s="15" t="s">
        <v>641</v>
      </c>
      <c r="B16" s="194" t="s">
        <v>642</v>
      </c>
      <c r="C16" s="194"/>
      <c r="D16" s="194"/>
      <c r="E16" s="194"/>
    </row>
    <row r="17" spans="1:5" ht="30" customHeight="1" x14ac:dyDescent="0.25">
      <c r="A17" s="15" t="s">
        <v>311</v>
      </c>
      <c r="B17" s="194" t="s">
        <v>310</v>
      </c>
      <c r="C17" s="194"/>
      <c r="D17" s="194"/>
      <c r="E17" s="194"/>
    </row>
    <row r="18" spans="1:5" x14ac:dyDescent="0.25">
      <c r="A18" s="8"/>
      <c r="B18" s="8"/>
      <c r="C18" s="8"/>
      <c r="D18" s="8"/>
      <c r="E18" s="8"/>
    </row>
    <row r="19" spans="1:5" ht="13.8" x14ac:dyDescent="0.25">
      <c r="A19" s="13" t="s">
        <v>27</v>
      </c>
      <c r="B19" s="8"/>
      <c r="C19" s="8"/>
      <c r="D19" s="8"/>
      <c r="E19" s="8"/>
    </row>
    <row r="20" spans="1:5" ht="13.8" x14ac:dyDescent="0.25">
      <c r="A20" s="12"/>
      <c r="B20" s="197"/>
      <c r="C20" s="197"/>
      <c r="D20" s="197"/>
      <c r="E20" s="197"/>
    </row>
    <row r="21" spans="1:5" ht="32.25" customHeight="1" x14ac:dyDescent="0.25">
      <c r="A21" s="195" t="s">
        <v>294</v>
      </c>
      <c r="B21" s="196"/>
      <c r="C21" s="196"/>
      <c r="D21" s="196"/>
      <c r="E21" s="196"/>
    </row>
    <row r="22" spans="1:5" x14ac:dyDescent="0.25">
      <c r="A22" s="8"/>
      <c r="B22" s="8"/>
      <c r="C22" s="8"/>
      <c r="D22" s="8"/>
      <c r="E22" s="8"/>
    </row>
    <row r="23" spans="1:5" ht="13.8" x14ac:dyDescent="0.25">
      <c r="A23" s="14" t="s">
        <v>28</v>
      </c>
      <c r="B23" s="8"/>
      <c r="C23" s="8"/>
      <c r="D23" s="8"/>
      <c r="E23" s="8"/>
    </row>
    <row r="24" spans="1:5" ht="13.8" x14ac:dyDescent="0.25">
      <c r="A24" s="10"/>
      <c r="B24" s="197"/>
      <c r="C24" s="197"/>
      <c r="D24" s="197"/>
      <c r="E24" s="197"/>
    </row>
    <row r="25" spans="1:5" ht="28.5" customHeight="1" x14ac:dyDescent="0.25">
      <c r="A25" s="195" t="s">
        <v>267</v>
      </c>
      <c r="B25" s="196"/>
      <c r="C25" s="196"/>
      <c r="D25" s="196"/>
      <c r="E25" s="196"/>
    </row>
    <row r="26" spans="1:5" ht="28.5" customHeight="1" x14ac:dyDescent="0.25">
      <c r="A26" s="192" t="s">
        <v>353</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37" zoomScale="70" zoomScaleNormal="70" zoomScaleSheetLayoutView="100" workbookViewId="0">
      <selection activeCell="R20" sqref="R20"/>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1"/>
      <c r="C1" s="202"/>
      <c r="D1" s="202"/>
      <c r="E1" s="200"/>
      <c r="F1" s="200"/>
      <c r="G1" s="200"/>
      <c r="H1" s="200"/>
      <c r="I1" s="200"/>
      <c r="J1" s="200"/>
      <c r="K1" s="200"/>
      <c r="L1" s="60"/>
      <c r="M1" s="60"/>
    </row>
    <row r="2" spans="1:13" ht="27" customHeight="1" x14ac:dyDescent="0.35">
      <c r="A2" s="205" t="str">
        <f>Overview!B4&amp; " - Effective from "&amp;Overview!D4&amp;" - "&amp;Overview!E4&amp;" LV and HV charges"</f>
        <v>Harlaxton Energy Networks Limited - GSP_M - Effective from 1 April 2024 - Final LV and HV charges</v>
      </c>
      <c r="B2" s="205"/>
      <c r="C2" s="205"/>
      <c r="D2" s="205"/>
      <c r="E2" s="205"/>
      <c r="F2" s="205"/>
      <c r="G2" s="205"/>
      <c r="H2" s="205"/>
      <c r="I2" s="205"/>
      <c r="J2" s="205"/>
      <c r="K2" s="205"/>
    </row>
    <row r="3" spans="1:13" s="64" customFormat="1" ht="15" customHeight="1" x14ac:dyDescent="0.35">
      <c r="A3" s="62"/>
      <c r="B3" s="62"/>
      <c r="C3" s="62"/>
      <c r="D3" s="62"/>
      <c r="E3" s="62"/>
      <c r="F3" s="62"/>
      <c r="G3" s="62"/>
      <c r="H3" s="62"/>
      <c r="I3" s="62"/>
      <c r="J3" s="62"/>
      <c r="K3" s="62"/>
      <c r="L3" s="63"/>
      <c r="M3" s="63"/>
    </row>
    <row r="4" spans="1:13" ht="27" customHeight="1" x14ac:dyDescent="0.35">
      <c r="A4" s="205" t="s">
        <v>385</v>
      </c>
      <c r="B4" s="205"/>
      <c r="C4" s="205"/>
      <c r="D4" s="205"/>
      <c r="E4" s="205"/>
      <c r="F4" s="62"/>
      <c r="G4" s="205" t="s">
        <v>386</v>
      </c>
      <c r="H4" s="205"/>
      <c r="I4" s="205"/>
      <c r="J4" s="205"/>
      <c r="K4" s="205"/>
    </row>
    <row r="5" spans="1:13" ht="28.5" customHeight="1" x14ac:dyDescent="0.35">
      <c r="A5" s="129" t="s">
        <v>12</v>
      </c>
      <c r="B5" s="101" t="s">
        <v>277</v>
      </c>
      <c r="C5" s="206" t="s">
        <v>278</v>
      </c>
      <c r="D5" s="206"/>
      <c r="E5" s="103" t="s">
        <v>279</v>
      </c>
      <c r="F5" s="62"/>
      <c r="G5" s="208"/>
      <c r="H5" s="208"/>
      <c r="I5" s="104" t="s">
        <v>283</v>
      </c>
      <c r="J5" s="105" t="s">
        <v>284</v>
      </c>
      <c r="K5" s="103" t="s">
        <v>279</v>
      </c>
      <c r="L5" s="62"/>
    </row>
    <row r="6" spans="1:13" ht="65.25" customHeight="1" x14ac:dyDescent="0.35">
      <c r="A6" s="109" t="s">
        <v>280</v>
      </c>
      <c r="B6" s="73" t="s">
        <v>643</v>
      </c>
      <c r="C6" s="207" t="s">
        <v>644</v>
      </c>
      <c r="D6" s="207"/>
      <c r="E6" s="73" t="s">
        <v>645</v>
      </c>
      <c r="F6" s="62"/>
      <c r="G6" s="199" t="s">
        <v>281</v>
      </c>
      <c r="H6" s="199"/>
      <c r="I6" s="73" t="s">
        <v>643</v>
      </c>
      <c r="J6" s="73" t="s">
        <v>644</v>
      </c>
      <c r="K6" s="73" t="s">
        <v>645</v>
      </c>
      <c r="L6" s="62"/>
    </row>
    <row r="7" spans="1:13" ht="65.25" customHeight="1" x14ac:dyDescent="0.35">
      <c r="A7" s="109" t="s">
        <v>15</v>
      </c>
      <c r="B7" s="108">
        <v>0</v>
      </c>
      <c r="C7" s="209">
        <v>0</v>
      </c>
      <c r="D7" s="209"/>
      <c r="E7" s="73" t="s">
        <v>646</v>
      </c>
      <c r="F7" s="62"/>
      <c r="G7" s="199" t="s">
        <v>372</v>
      </c>
      <c r="H7" s="199"/>
      <c r="I7" s="108">
        <v>0</v>
      </c>
      <c r="J7" s="73" t="s">
        <v>647</v>
      </c>
      <c r="K7" s="73" t="s">
        <v>645</v>
      </c>
      <c r="L7" s="62"/>
    </row>
    <row r="8" spans="1:13" ht="65.25" customHeight="1" x14ac:dyDescent="0.35">
      <c r="A8" s="109" t="s">
        <v>13</v>
      </c>
      <c r="B8" s="203" t="s">
        <v>14</v>
      </c>
      <c r="C8" s="203"/>
      <c r="D8" s="203"/>
      <c r="E8" s="203"/>
      <c r="F8" s="62"/>
      <c r="G8" s="199" t="s">
        <v>295</v>
      </c>
      <c r="H8" s="199"/>
      <c r="I8" s="108">
        <v>0</v>
      </c>
      <c r="J8" s="108">
        <v>0</v>
      </c>
      <c r="K8" s="73" t="s">
        <v>646</v>
      </c>
      <c r="L8" s="62"/>
    </row>
    <row r="9" spans="1:13" s="64" customFormat="1" ht="27" customHeight="1" x14ac:dyDescent="0.35">
      <c r="A9" s="62"/>
      <c r="B9" s="62"/>
      <c r="C9" s="62"/>
      <c r="D9" s="62"/>
      <c r="E9" s="62"/>
      <c r="F9" s="62"/>
      <c r="G9" s="204" t="s">
        <v>13</v>
      </c>
      <c r="H9" s="204"/>
      <c r="I9" s="203" t="s">
        <v>14</v>
      </c>
      <c r="J9" s="203"/>
      <c r="K9" s="203"/>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461</v>
      </c>
      <c r="B12" s="183" t="s">
        <v>671</v>
      </c>
      <c r="C12" s="130" t="s">
        <v>451</v>
      </c>
      <c r="D12" s="116">
        <v>3.5750000000000002</v>
      </c>
      <c r="E12" s="117">
        <v>1.1180000000000001</v>
      </c>
      <c r="F12" s="118">
        <v>0.16200000000000001</v>
      </c>
      <c r="G12" s="132">
        <v>29.3</v>
      </c>
      <c r="H12" s="120"/>
      <c r="I12" s="120"/>
      <c r="J12" s="121"/>
      <c r="K12" s="184" t="s">
        <v>663</v>
      </c>
    </row>
    <row r="13" spans="1:13" ht="31.2" customHeight="1" x14ac:dyDescent="0.35">
      <c r="A13" s="129" t="s">
        <v>446</v>
      </c>
      <c r="B13" s="183"/>
      <c r="C13" s="130">
        <v>2</v>
      </c>
      <c r="D13" s="116">
        <v>3.5750000000000002</v>
      </c>
      <c r="E13" s="117">
        <v>1.1180000000000001</v>
      </c>
      <c r="F13" s="118">
        <v>0.16200000000000001</v>
      </c>
      <c r="G13" s="120"/>
      <c r="H13" s="120"/>
      <c r="I13" s="120"/>
      <c r="J13" s="121"/>
      <c r="K13" s="115"/>
    </row>
    <row r="14" spans="1:13" ht="31.2" customHeight="1" x14ac:dyDescent="0.35">
      <c r="A14" s="129" t="s">
        <v>462</v>
      </c>
      <c r="B14" s="183" t="s">
        <v>672</v>
      </c>
      <c r="C14" s="130" t="s">
        <v>452</v>
      </c>
      <c r="D14" s="116">
        <v>4.1870000000000003</v>
      </c>
      <c r="E14" s="117">
        <v>1.3089999999999999</v>
      </c>
      <c r="F14" s="118">
        <v>0.19</v>
      </c>
      <c r="G14" s="132">
        <v>9.51</v>
      </c>
      <c r="H14" s="120"/>
      <c r="I14" s="120"/>
      <c r="J14" s="121"/>
      <c r="K14" s="185" t="s">
        <v>664</v>
      </c>
    </row>
    <row r="15" spans="1:13" ht="31.2" customHeight="1" x14ac:dyDescent="0.35">
      <c r="A15" s="129" t="s">
        <v>463</v>
      </c>
      <c r="B15" s="183" t="s">
        <v>659</v>
      </c>
      <c r="C15" s="130" t="s">
        <v>452</v>
      </c>
      <c r="D15" s="116">
        <v>4.1870000000000003</v>
      </c>
      <c r="E15" s="117">
        <v>1.3089999999999999</v>
      </c>
      <c r="F15" s="118">
        <v>0.19</v>
      </c>
      <c r="G15" s="132">
        <v>22.5</v>
      </c>
      <c r="H15" s="120"/>
      <c r="I15" s="120"/>
      <c r="J15" s="121"/>
      <c r="K15" s="115"/>
    </row>
    <row r="16" spans="1:13" ht="31.2" customHeight="1" x14ac:dyDescent="0.35">
      <c r="A16" s="129" t="s">
        <v>464</v>
      </c>
      <c r="B16" s="183" t="s">
        <v>673</v>
      </c>
      <c r="C16" s="130" t="s">
        <v>452</v>
      </c>
      <c r="D16" s="116">
        <v>4.1870000000000003</v>
      </c>
      <c r="E16" s="117">
        <v>1.3089999999999999</v>
      </c>
      <c r="F16" s="118">
        <v>0.19</v>
      </c>
      <c r="G16" s="132">
        <v>55.65</v>
      </c>
      <c r="H16" s="120"/>
      <c r="I16" s="120"/>
      <c r="J16" s="121"/>
      <c r="K16" s="115"/>
    </row>
    <row r="17" spans="1:11" ht="31.2" customHeight="1" x14ac:dyDescent="0.35">
      <c r="A17" s="129" t="s">
        <v>465</v>
      </c>
      <c r="B17" s="183" t="s">
        <v>674</v>
      </c>
      <c r="C17" s="130" t="s">
        <v>452</v>
      </c>
      <c r="D17" s="116">
        <v>4.1870000000000003</v>
      </c>
      <c r="E17" s="117">
        <v>1.3089999999999999</v>
      </c>
      <c r="F17" s="118">
        <v>0.19</v>
      </c>
      <c r="G17" s="132">
        <v>110.12</v>
      </c>
      <c r="H17" s="120"/>
      <c r="I17" s="120"/>
      <c r="J17" s="121"/>
      <c r="K17" s="115"/>
    </row>
    <row r="18" spans="1:11" ht="31.2" customHeight="1" x14ac:dyDescent="0.35">
      <c r="A18" s="129" t="s">
        <v>466</v>
      </c>
      <c r="B18" s="183" t="s">
        <v>675</v>
      </c>
      <c r="C18" s="130" t="s">
        <v>452</v>
      </c>
      <c r="D18" s="116">
        <v>4.1870000000000003</v>
      </c>
      <c r="E18" s="117">
        <v>1.3089999999999999</v>
      </c>
      <c r="F18" s="118">
        <v>0.19</v>
      </c>
      <c r="G18" s="132">
        <v>349.7</v>
      </c>
      <c r="H18" s="120"/>
      <c r="I18" s="120"/>
      <c r="J18" s="121"/>
      <c r="K18" s="115"/>
    </row>
    <row r="19" spans="1:11" ht="31.2" customHeight="1" x14ac:dyDescent="0.35">
      <c r="A19" s="129" t="s">
        <v>375</v>
      </c>
      <c r="B19" s="183"/>
      <c r="C19" s="130">
        <v>4</v>
      </c>
      <c r="D19" s="116">
        <v>4.1870000000000003</v>
      </c>
      <c r="E19" s="117">
        <v>1.3089999999999999</v>
      </c>
      <c r="F19" s="118">
        <v>0.19</v>
      </c>
      <c r="G19" s="120"/>
      <c r="H19" s="120"/>
      <c r="I19" s="120"/>
      <c r="J19" s="121"/>
      <c r="K19" s="115"/>
    </row>
    <row r="20" spans="1:11" ht="31.2" customHeight="1" x14ac:dyDescent="0.35">
      <c r="A20" s="129" t="s">
        <v>467</v>
      </c>
      <c r="B20" s="183" t="s">
        <v>676</v>
      </c>
      <c r="C20" s="130">
        <v>0</v>
      </c>
      <c r="D20" s="116">
        <v>3.1779999999999999</v>
      </c>
      <c r="E20" s="117">
        <v>0.98</v>
      </c>
      <c r="F20" s="118">
        <v>0.14099999999999999</v>
      </c>
      <c r="G20" s="132">
        <v>15.06</v>
      </c>
      <c r="H20" s="132">
        <v>1.1599999999999999</v>
      </c>
      <c r="I20" s="189">
        <v>2.7</v>
      </c>
      <c r="J20" s="122">
        <v>9.5000000000000001E-2</v>
      </c>
      <c r="K20" s="115"/>
    </row>
    <row r="21" spans="1:11" ht="31.2" customHeight="1" x14ac:dyDescent="0.35">
      <c r="A21" s="129" t="s">
        <v>468</v>
      </c>
      <c r="B21" s="185" t="s">
        <v>665</v>
      </c>
      <c r="C21" s="130">
        <v>0</v>
      </c>
      <c r="D21" s="116">
        <v>3.1779999999999999</v>
      </c>
      <c r="E21" s="117">
        <v>0.98</v>
      </c>
      <c r="F21" s="118">
        <v>0.14099999999999999</v>
      </c>
      <c r="G21" s="132">
        <v>532.98</v>
      </c>
      <c r="H21" s="132">
        <v>1.1599999999999999</v>
      </c>
      <c r="I21" s="189">
        <v>2.7</v>
      </c>
      <c r="J21" s="122">
        <v>9.5000000000000001E-2</v>
      </c>
      <c r="K21" s="115"/>
    </row>
    <row r="22" spans="1:11" ht="31.2" customHeight="1" x14ac:dyDescent="0.35">
      <c r="A22" s="129" t="s">
        <v>469</v>
      </c>
      <c r="B22" s="183" t="s">
        <v>677</v>
      </c>
      <c r="C22" s="130">
        <v>0</v>
      </c>
      <c r="D22" s="116">
        <v>3.1779999999999999</v>
      </c>
      <c r="E22" s="117">
        <v>0.98</v>
      </c>
      <c r="F22" s="118">
        <v>0.14099999999999999</v>
      </c>
      <c r="G22" s="132">
        <v>1056.0899999999999</v>
      </c>
      <c r="H22" s="132">
        <v>1.1599999999999999</v>
      </c>
      <c r="I22" s="189">
        <v>2.7</v>
      </c>
      <c r="J22" s="122">
        <v>9.5000000000000001E-2</v>
      </c>
      <c r="K22" s="115"/>
    </row>
    <row r="23" spans="1:11" ht="31.2" customHeight="1" x14ac:dyDescent="0.35">
      <c r="A23" s="129" t="s">
        <v>470</v>
      </c>
      <c r="B23" s="183" t="s">
        <v>678</v>
      </c>
      <c r="C23" s="130">
        <v>0</v>
      </c>
      <c r="D23" s="116">
        <v>3.1779999999999999</v>
      </c>
      <c r="E23" s="117">
        <v>0.98</v>
      </c>
      <c r="F23" s="118">
        <v>0.14099999999999999</v>
      </c>
      <c r="G23" s="132">
        <v>1635.39</v>
      </c>
      <c r="H23" s="132">
        <v>1.1599999999999999</v>
      </c>
      <c r="I23" s="189">
        <v>2.7</v>
      </c>
      <c r="J23" s="122">
        <v>9.5000000000000001E-2</v>
      </c>
      <c r="K23" s="115"/>
    </row>
    <row r="24" spans="1:11" ht="31.2" customHeight="1" x14ac:dyDescent="0.35">
      <c r="A24" s="129" t="s">
        <v>471</v>
      </c>
      <c r="B24" s="183" t="s">
        <v>679</v>
      </c>
      <c r="C24" s="130">
        <v>0</v>
      </c>
      <c r="D24" s="116">
        <v>3.1779999999999999</v>
      </c>
      <c r="E24" s="117">
        <v>0.98</v>
      </c>
      <c r="F24" s="118">
        <v>0.14099999999999999</v>
      </c>
      <c r="G24" s="132">
        <v>3490.11</v>
      </c>
      <c r="H24" s="132">
        <v>1.1599999999999999</v>
      </c>
      <c r="I24" s="189">
        <v>2.7</v>
      </c>
      <c r="J24" s="122">
        <v>9.5000000000000001E-2</v>
      </c>
      <c r="K24" s="115"/>
    </row>
    <row r="25" spans="1:11" ht="31.2" customHeight="1" x14ac:dyDescent="0.35">
      <c r="A25" s="129" t="s">
        <v>472</v>
      </c>
      <c r="B25" s="183" t="s">
        <v>680</v>
      </c>
      <c r="C25" s="130">
        <v>0</v>
      </c>
      <c r="D25" s="116">
        <v>2.2000000000000002</v>
      </c>
      <c r="E25" s="117">
        <v>0.65300000000000002</v>
      </c>
      <c r="F25" s="118">
        <v>9.0999999999999998E-2</v>
      </c>
      <c r="G25" s="132">
        <v>15.06</v>
      </c>
      <c r="H25" s="132">
        <v>1.37</v>
      </c>
      <c r="I25" s="189">
        <v>2.23</v>
      </c>
      <c r="J25" s="122">
        <v>5.8999999999999997E-2</v>
      </c>
      <c r="K25" s="115"/>
    </row>
    <row r="26" spans="1:11" ht="31.2" customHeight="1" x14ac:dyDescent="0.35">
      <c r="A26" s="129" t="s">
        <v>473</v>
      </c>
      <c r="B26" s="185">
        <v>526</v>
      </c>
      <c r="C26" s="130">
        <v>0</v>
      </c>
      <c r="D26" s="116">
        <v>2.2000000000000002</v>
      </c>
      <c r="E26" s="117">
        <v>0.65300000000000002</v>
      </c>
      <c r="F26" s="118">
        <v>9.0999999999999998E-2</v>
      </c>
      <c r="G26" s="132">
        <v>532.98</v>
      </c>
      <c r="H26" s="132">
        <v>1.37</v>
      </c>
      <c r="I26" s="189">
        <v>2.23</v>
      </c>
      <c r="J26" s="122">
        <v>5.8999999999999997E-2</v>
      </c>
      <c r="K26" s="115"/>
    </row>
    <row r="27" spans="1:11" ht="31.2" customHeight="1" x14ac:dyDescent="0.35">
      <c r="A27" s="129" t="s">
        <v>474</v>
      </c>
      <c r="B27" s="183" t="s">
        <v>681</v>
      </c>
      <c r="C27" s="130">
        <v>0</v>
      </c>
      <c r="D27" s="116">
        <v>2.2000000000000002</v>
      </c>
      <c r="E27" s="117">
        <v>0.65300000000000002</v>
      </c>
      <c r="F27" s="118">
        <v>9.0999999999999998E-2</v>
      </c>
      <c r="G27" s="132">
        <v>1056.0899999999999</v>
      </c>
      <c r="H27" s="132">
        <v>1.37</v>
      </c>
      <c r="I27" s="189">
        <v>2.23</v>
      </c>
      <c r="J27" s="122">
        <v>5.8999999999999997E-2</v>
      </c>
      <c r="K27" s="115"/>
    </row>
    <row r="28" spans="1:11" ht="31.2" customHeight="1" x14ac:dyDescent="0.35">
      <c r="A28" s="129" t="s">
        <v>475</v>
      </c>
      <c r="B28" s="183" t="s">
        <v>682</v>
      </c>
      <c r="C28" s="130">
        <v>0</v>
      </c>
      <c r="D28" s="116">
        <v>2.2000000000000002</v>
      </c>
      <c r="E28" s="117">
        <v>0.65300000000000002</v>
      </c>
      <c r="F28" s="118">
        <v>9.0999999999999998E-2</v>
      </c>
      <c r="G28" s="132">
        <v>1635.39</v>
      </c>
      <c r="H28" s="132">
        <v>1.37</v>
      </c>
      <c r="I28" s="189">
        <v>2.23</v>
      </c>
      <c r="J28" s="122">
        <v>5.8999999999999997E-2</v>
      </c>
      <c r="K28" s="115"/>
    </row>
    <row r="29" spans="1:11" ht="31.2" customHeight="1" x14ac:dyDescent="0.35">
      <c r="A29" s="129" t="s">
        <v>476</v>
      </c>
      <c r="B29" s="183" t="s">
        <v>683</v>
      </c>
      <c r="C29" s="130">
        <v>0</v>
      </c>
      <c r="D29" s="116">
        <v>2.2000000000000002</v>
      </c>
      <c r="E29" s="117">
        <v>0.65300000000000002</v>
      </c>
      <c r="F29" s="118">
        <v>9.0999999999999998E-2</v>
      </c>
      <c r="G29" s="132">
        <v>3490.11</v>
      </c>
      <c r="H29" s="132">
        <v>1.37</v>
      </c>
      <c r="I29" s="189">
        <v>2.23</v>
      </c>
      <c r="J29" s="122">
        <v>5.8999999999999997E-2</v>
      </c>
      <c r="K29" s="115"/>
    </row>
    <row r="30" spans="1:11" ht="31.2" customHeight="1" x14ac:dyDescent="0.35">
      <c r="A30" s="129" t="s">
        <v>477</v>
      </c>
      <c r="B30" s="183" t="s">
        <v>684</v>
      </c>
      <c r="C30" s="130">
        <v>0</v>
      </c>
      <c r="D30" s="116">
        <v>1.5449999999999999</v>
      </c>
      <c r="E30" s="117">
        <v>0.434</v>
      </c>
      <c r="F30" s="118">
        <v>5.8000000000000003E-2</v>
      </c>
      <c r="G30" s="132">
        <v>345.69</v>
      </c>
      <c r="H30" s="132">
        <v>1.64</v>
      </c>
      <c r="I30" s="189">
        <v>2.77</v>
      </c>
      <c r="J30" s="122">
        <v>3.5999999999999997E-2</v>
      </c>
      <c r="K30" s="115"/>
    </row>
    <row r="31" spans="1:11" ht="31.2" customHeight="1" x14ac:dyDescent="0.35">
      <c r="A31" s="129" t="s">
        <v>478</v>
      </c>
      <c r="B31" s="185" t="s">
        <v>660</v>
      </c>
      <c r="C31" s="130">
        <v>0</v>
      </c>
      <c r="D31" s="116">
        <v>1.5449999999999999</v>
      </c>
      <c r="E31" s="117">
        <v>0.434</v>
      </c>
      <c r="F31" s="118">
        <v>5.8000000000000003E-2</v>
      </c>
      <c r="G31" s="132">
        <v>3494.11</v>
      </c>
      <c r="H31" s="132">
        <v>1.64</v>
      </c>
      <c r="I31" s="189">
        <v>2.77</v>
      </c>
      <c r="J31" s="122">
        <v>3.5999999999999997E-2</v>
      </c>
      <c r="K31" s="115"/>
    </row>
    <row r="32" spans="1:11" ht="31.2" customHeight="1" x14ac:dyDescent="0.35">
      <c r="A32" s="129" t="s">
        <v>479</v>
      </c>
      <c r="B32" s="183" t="s">
        <v>685</v>
      </c>
      <c r="C32" s="130">
        <v>0</v>
      </c>
      <c r="D32" s="116">
        <v>1.5449999999999999</v>
      </c>
      <c r="E32" s="117">
        <v>0.434</v>
      </c>
      <c r="F32" s="118">
        <v>5.8000000000000003E-2</v>
      </c>
      <c r="G32" s="132">
        <v>9511.0499999999993</v>
      </c>
      <c r="H32" s="132">
        <v>1.64</v>
      </c>
      <c r="I32" s="189">
        <v>2.77</v>
      </c>
      <c r="J32" s="122">
        <v>3.5999999999999997E-2</v>
      </c>
      <c r="K32" s="115"/>
    </row>
    <row r="33" spans="1:11" ht="31.2" customHeight="1" x14ac:dyDescent="0.35">
      <c r="A33" s="129" t="s">
        <v>480</v>
      </c>
      <c r="B33" s="183" t="s">
        <v>686</v>
      </c>
      <c r="C33" s="130">
        <v>0</v>
      </c>
      <c r="D33" s="116">
        <v>1.5449999999999999</v>
      </c>
      <c r="E33" s="117">
        <v>0.434</v>
      </c>
      <c r="F33" s="118">
        <v>5.8000000000000003E-2</v>
      </c>
      <c r="G33" s="132">
        <v>19869.5</v>
      </c>
      <c r="H33" s="132">
        <v>1.64</v>
      </c>
      <c r="I33" s="189">
        <v>2.77</v>
      </c>
      <c r="J33" s="122">
        <v>3.5999999999999997E-2</v>
      </c>
      <c r="K33" s="115"/>
    </row>
    <row r="34" spans="1:11" ht="31.2" customHeight="1" x14ac:dyDescent="0.35">
      <c r="A34" s="129" t="s">
        <v>481</v>
      </c>
      <c r="B34" s="183" t="s">
        <v>687</v>
      </c>
      <c r="C34" s="130">
        <v>0</v>
      </c>
      <c r="D34" s="116">
        <v>1.5449999999999999</v>
      </c>
      <c r="E34" s="117">
        <v>0.434</v>
      </c>
      <c r="F34" s="118">
        <v>5.8000000000000003E-2</v>
      </c>
      <c r="G34" s="132">
        <v>47264.24</v>
      </c>
      <c r="H34" s="132">
        <v>1.64</v>
      </c>
      <c r="I34" s="189">
        <v>2.77</v>
      </c>
      <c r="J34" s="122">
        <v>3.5999999999999997E-2</v>
      </c>
      <c r="K34" s="115"/>
    </row>
    <row r="35" spans="1:11" ht="31.2" customHeight="1" x14ac:dyDescent="0.35">
      <c r="A35" s="129" t="s">
        <v>376</v>
      </c>
      <c r="B35" s="115" t="s">
        <v>728</v>
      </c>
      <c r="C35" s="130" t="s">
        <v>453</v>
      </c>
      <c r="D35" s="123">
        <v>11.879</v>
      </c>
      <c r="E35" s="124">
        <v>3.3759999999999999</v>
      </c>
      <c r="F35" s="125">
        <v>2.58</v>
      </c>
      <c r="G35" s="120"/>
      <c r="H35" s="120"/>
      <c r="I35" s="120"/>
      <c r="J35" s="121"/>
      <c r="K35" s="185" t="s">
        <v>729</v>
      </c>
    </row>
    <row r="36" spans="1:11" ht="31.2" customHeight="1" x14ac:dyDescent="0.35">
      <c r="A36" s="129" t="s">
        <v>377</v>
      </c>
      <c r="B36" s="185" t="s">
        <v>667</v>
      </c>
      <c r="C36" s="130">
        <v>0</v>
      </c>
      <c r="D36" s="186">
        <v>-2.6760000000000002</v>
      </c>
      <c r="E36" s="187">
        <v>-0.83699999999999997</v>
      </c>
      <c r="F36" s="188">
        <v>-0.121</v>
      </c>
      <c r="G36" s="120">
        <v>0</v>
      </c>
      <c r="H36" s="120">
        <v>0</v>
      </c>
      <c r="I36" s="120">
        <v>0</v>
      </c>
      <c r="J36" s="121">
        <v>0</v>
      </c>
      <c r="K36" s="115"/>
    </row>
    <row r="37" spans="1:11" ht="31.2" customHeight="1" x14ac:dyDescent="0.35">
      <c r="A37" s="129" t="s">
        <v>378</v>
      </c>
      <c r="B37" s="185">
        <v>653</v>
      </c>
      <c r="C37" s="130">
        <v>0</v>
      </c>
      <c r="D37" s="186">
        <v>-2.3719999999999999</v>
      </c>
      <c r="E37" s="187">
        <v>-0.73699999999999999</v>
      </c>
      <c r="F37" s="188">
        <v>-0.106</v>
      </c>
      <c r="G37" s="120">
        <v>0</v>
      </c>
      <c r="H37" s="120">
        <v>0</v>
      </c>
      <c r="I37" s="120">
        <v>0</v>
      </c>
      <c r="J37" s="121">
        <v>0</v>
      </c>
      <c r="K37" s="115"/>
    </row>
    <row r="38" spans="1:11" ht="31.2" customHeight="1" x14ac:dyDescent="0.35">
      <c r="A38" s="129" t="s">
        <v>379</v>
      </c>
      <c r="B38" s="115" t="s">
        <v>668</v>
      </c>
      <c r="C38" s="130">
        <v>0</v>
      </c>
      <c r="D38" s="186">
        <v>0</v>
      </c>
      <c r="E38" s="187">
        <v>0</v>
      </c>
      <c r="F38" s="188">
        <v>0</v>
      </c>
      <c r="G38" s="132">
        <v>0</v>
      </c>
      <c r="H38" s="132">
        <v>0.08</v>
      </c>
      <c r="I38" s="120">
        <v>0</v>
      </c>
      <c r="J38" s="122">
        <v>7.2999999999999995E-2</v>
      </c>
      <c r="K38" s="185" t="s">
        <v>666</v>
      </c>
    </row>
    <row r="39" spans="1:11" ht="31.2" customHeight="1" x14ac:dyDescent="0.35">
      <c r="A39" s="129" t="s">
        <v>380</v>
      </c>
      <c r="B39" s="115"/>
      <c r="C39" s="130">
        <v>0</v>
      </c>
      <c r="D39" s="186">
        <v>0</v>
      </c>
      <c r="E39" s="187">
        <v>0</v>
      </c>
      <c r="F39" s="188">
        <v>0</v>
      </c>
      <c r="G39" s="132">
        <v>0</v>
      </c>
      <c r="H39" s="132">
        <v>0.08</v>
      </c>
      <c r="I39" s="120">
        <v>0</v>
      </c>
      <c r="J39" s="121"/>
      <c r="K39" s="115"/>
    </row>
    <row r="40" spans="1:11" ht="31.2" customHeight="1" x14ac:dyDescent="0.35">
      <c r="A40" s="129" t="s">
        <v>381</v>
      </c>
      <c r="B40" s="115">
        <v>540</v>
      </c>
      <c r="C40" s="130">
        <v>0</v>
      </c>
      <c r="D40" s="186">
        <v>0</v>
      </c>
      <c r="E40" s="187">
        <v>0</v>
      </c>
      <c r="F40" s="188">
        <v>0</v>
      </c>
      <c r="G40" s="132">
        <v>0</v>
      </c>
      <c r="H40" s="132">
        <v>0.08</v>
      </c>
      <c r="I40" s="120">
        <v>0</v>
      </c>
      <c r="J40" s="122">
        <v>6.8000000000000005E-2</v>
      </c>
      <c r="K40" s="185">
        <v>542</v>
      </c>
    </row>
    <row r="41" spans="1:11" ht="31.2" customHeight="1" x14ac:dyDescent="0.35">
      <c r="A41" s="129" t="s">
        <v>382</v>
      </c>
      <c r="B41" s="115"/>
      <c r="C41" s="130">
        <v>0</v>
      </c>
      <c r="D41" s="186">
        <v>0</v>
      </c>
      <c r="E41" s="187">
        <v>0</v>
      </c>
      <c r="F41" s="188">
        <v>0</v>
      </c>
      <c r="G41" s="132">
        <v>0</v>
      </c>
      <c r="H41" s="132">
        <v>0.08</v>
      </c>
      <c r="I41" s="120">
        <v>0</v>
      </c>
      <c r="J41" s="121"/>
      <c r="K41" s="115"/>
    </row>
    <row r="42" spans="1:11" ht="31.2" customHeight="1" x14ac:dyDescent="0.35">
      <c r="A42" s="129" t="s">
        <v>383</v>
      </c>
      <c r="B42" s="115" t="s">
        <v>732</v>
      </c>
      <c r="C42" s="130">
        <v>0</v>
      </c>
      <c r="D42" s="186">
        <v>0</v>
      </c>
      <c r="E42" s="187">
        <v>0</v>
      </c>
      <c r="F42" s="188">
        <v>0</v>
      </c>
      <c r="G42" s="132">
        <v>0</v>
      </c>
      <c r="H42" s="132">
        <v>0.08</v>
      </c>
      <c r="I42" s="120">
        <v>0</v>
      </c>
      <c r="J42" s="122">
        <v>5.3999999999999999E-2</v>
      </c>
      <c r="K42" s="185">
        <v>545</v>
      </c>
    </row>
    <row r="43" spans="1:11" ht="31.2" customHeight="1" x14ac:dyDescent="0.35">
      <c r="A43" s="129" t="s">
        <v>384</v>
      </c>
      <c r="B43" s="115"/>
      <c r="C43" s="130">
        <v>0</v>
      </c>
      <c r="D43" s="186">
        <v>0</v>
      </c>
      <c r="E43" s="187">
        <v>0</v>
      </c>
      <c r="F43" s="188">
        <v>0</v>
      </c>
      <c r="G43" s="132">
        <v>0</v>
      </c>
      <c r="H43" s="132">
        <v>0.08</v>
      </c>
      <c r="I43" s="120">
        <v>0</v>
      </c>
      <c r="J43" s="121">
        <v>0</v>
      </c>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5"/>
      <c r="D1" s="215"/>
      <c r="E1" s="60"/>
      <c r="F1" s="214" t="s">
        <v>31</v>
      </c>
      <c r="G1" s="214"/>
      <c r="H1" s="214"/>
      <c r="I1" s="214"/>
      <c r="J1" s="214"/>
      <c r="K1" s="214"/>
      <c r="L1" s="214"/>
      <c r="M1" s="214"/>
      <c r="N1" s="214"/>
      <c r="O1" s="214"/>
    </row>
    <row r="2" spans="1:15" s="71" customFormat="1" ht="27" customHeight="1" x14ac:dyDescent="0.25">
      <c r="A2" s="205" t="str">
        <f>Overview!B4&amp; " - Effective from "&amp;Overview!D4&amp;" - "&amp;Overview!E4&amp;" EDCM charges"</f>
        <v>Harlaxton Energy Networks Limited - GSP_M - Effective from 1 April 2024 - Final EDCM charges</v>
      </c>
      <c r="B2" s="205"/>
      <c r="C2" s="205"/>
      <c r="D2" s="205"/>
      <c r="E2" s="205"/>
      <c r="F2" s="205"/>
      <c r="G2" s="205"/>
      <c r="H2" s="205"/>
      <c r="I2" s="205"/>
      <c r="J2" s="205"/>
      <c r="K2" s="205"/>
      <c r="L2" s="205"/>
      <c r="M2" s="205"/>
      <c r="N2" s="205"/>
      <c r="O2" s="205"/>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5" t="s">
        <v>285</v>
      </c>
      <c r="B4" s="205"/>
      <c r="C4" s="205"/>
      <c r="D4" s="205"/>
      <c r="E4" s="205"/>
      <c r="F4" s="205"/>
      <c r="G4" s="62"/>
      <c r="H4" s="62"/>
      <c r="I4" s="62"/>
      <c r="J4" s="62"/>
      <c r="K4" s="62"/>
      <c r="L4" s="62"/>
      <c r="M4" s="62"/>
      <c r="N4" s="62"/>
      <c r="O4" s="62"/>
    </row>
    <row r="5" spans="1:15" s="72" customFormat="1" ht="35.25" customHeight="1" x14ac:dyDescent="0.25">
      <c r="A5" s="216" t="s">
        <v>12</v>
      </c>
      <c r="B5" s="217"/>
      <c r="C5" s="217"/>
      <c r="D5" s="218" t="s">
        <v>282</v>
      </c>
      <c r="E5" s="218"/>
      <c r="F5" s="218"/>
      <c r="G5" s="62"/>
      <c r="H5" s="62"/>
      <c r="I5" s="62"/>
      <c r="J5" s="62"/>
      <c r="K5" s="62"/>
      <c r="L5" s="62"/>
      <c r="M5" s="62"/>
      <c r="N5" s="62"/>
      <c r="O5" s="62"/>
    </row>
    <row r="6" spans="1:15" s="72" customFormat="1" ht="42" customHeight="1" x14ac:dyDescent="0.25">
      <c r="A6" s="204" t="s">
        <v>281</v>
      </c>
      <c r="B6" s="204"/>
      <c r="C6" s="204"/>
      <c r="D6" s="207" t="s">
        <v>373</v>
      </c>
      <c r="E6" s="207"/>
      <c r="F6" s="207"/>
      <c r="G6" s="62"/>
      <c r="H6" s="62"/>
      <c r="I6" s="62"/>
      <c r="J6" s="62"/>
      <c r="K6" s="62"/>
      <c r="L6" s="62"/>
      <c r="M6" s="62"/>
      <c r="N6" s="62"/>
      <c r="O6" s="62"/>
    </row>
    <row r="7" spans="1:15" s="72" customFormat="1" ht="35.25" customHeight="1" x14ac:dyDescent="0.25">
      <c r="A7" s="204" t="s">
        <v>13</v>
      </c>
      <c r="B7" s="204"/>
      <c r="C7" s="204"/>
      <c r="D7" s="207" t="s">
        <v>14</v>
      </c>
      <c r="E7" s="207"/>
      <c r="F7" s="207"/>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0" t="s">
        <v>669</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import charges"</f>
        <v>Harlaxton Energy Networks Limited - GSP_M - Effective from 1 April 2024 - Final EDCM import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export charges"</f>
        <v>Harlaxton Energy Networks Limited - GSP_M - Effective from 1 April 2024 - Final EDCM export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B6" sqref="B6:J8"/>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5" t="str">
        <f>Overview!B4&amp; " - Effective from "&amp;Overview!D4&amp;" - "&amp;Overview!E4&amp;" LV and HV tariffs"</f>
        <v>Harlaxton Energy Networks Limited - GSP_M - Effective from 1 April 2024 - Final LV and HV tariffs</v>
      </c>
      <c r="B2" s="205"/>
      <c r="C2" s="205"/>
      <c r="D2" s="205"/>
      <c r="E2" s="205"/>
      <c r="F2" s="205"/>
      <c r="G2" s="205"/>
      <c r="H2" s="205"/>
      <c r="I2" s="205"/>
      <c r="J2" s="205"/>
    </row>
    <row r="3" spans="1:10" s="135" customFormat="1" ht="27" customHeight="1" x14ac:dyDescent="0.25">
      <c r="A3" s="232" t="s">
        <v>650</v>
      </c>
      <c r="B3" s="233"/>
      <c r="C3" s="233"/>
      <c r="D3" s="233"/>
      <c r="E3" s="233"/>
      <c r="F3" s="233"/>
      <c r="G3" s="233"/>
      <c r="H3" s="233"/>
      <c r="I3" s="233"/>
      <c r="J3" s="234"/>
    </row>
    <row r="4" spans="1:10" s="135" customFormat="1" ht="71.25" customHeight="1" x14ac:dyDescent="0.25">
      <c r="A4" s="138"/>
      <c r="B4" s="74" t="s">
        <v>0</v>
      </c>
      <c r="C4" s="75" t="s">
        <v>24</v>
      </c>
      <c r="D4" s="75" t="s">
        <v>651</v>
      </c>
      <c r="E4" s="75" t="s">
        <v>652</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2" t="s">
        <v>2</v>
      </c>
      <c r="B6" s="223" t="s">
        <v>670</v>
      </c>
      <c r="C6" s="224"/>
      <c r="D6" s="224"/>
      <c r="E6" s="224"/>
      <c r="F6" s="224"/>
      <c r="G6" s="224"/>
      <c r="H6" s="224"/>
      <c r="I6" s="224"/>
      <c r="J6" s="225"/>
    </row>
    <row r="7" spans="1:10" x14ac:dyDescent="0.35">
      <c r="A7" s="222"/>
      <c r="B7" s="226"/>
      <c r="C7" s="227"/>
      <c r="D7" s="227"/>
      <c r="E7" s="227"/>
      <c r="F7" s="227"/>
      <c r="G7" s="227"/>
      <c r="H7" s="227"/>
      <c r="I7" s="227"/>
      <c r="J7" s="228"/>
    </row>
    <row r="8" spans="1:10" x14ac:dyDescent="0.35">
      <c r="A8" s="222"/>
      <c r="B8" s="229"/>
      <c r="C8" s="230"/>
      <c r="D8" s="230"/>
      <c r="E8" s="230"/>
      <c r="F8" s="230"/>
      <c r="G8" s="230"/>
      <c r="H8" s="230"/>
      <c r="I8" s="230"/>
      <c r="J8" s="231"/>
    </row>
    <row r="11" spans="1:10" s="135" customFormat="1" ht="27" customHeight="1" x14ac:dyDescent="0.25">
      <c r="A11" s="232" t="s">
        <v>653</v>
      </c>
      <c r="B11" s="233"/>
      <c r="C11" s="233"/>
      <c r="D11" s="233"/>
      <c r="E11" s="233"/>
      <c r="F11" s="233"/>
      <c r="G11" s="233"/>
      <c r="H11" s="233"/>
      <c r="I11" s="233"/>
      <c r="J11" s="234"/>
    </row>
    <row r="12" spans="1:10" s="135" customFormat="1" ht="58.5" customHeight="1" x14ac:dyDescent="0.25">
      <c r="A12" s="138"/>
      <c r="B12" s="74" t="s">
        <v>0</v>
      </c>
      <c r="C12" s="75" t="s">
        <v>24</v>
      </c>
      <c r="D12" s="74" t="s">
        <v>654</v>
      </c>
      <c r="E12" s="74" t="s">
        <v>655</v>
      </c>
      <c r="F12" s="74" t="s">
        <v>656</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2" t="s">
        <v>2</v>
      </c>
      <c r="B14" s="223" t="s">
        <v>670</v>
      </c>
      <c r="C14" s="224"/>
      <c r="D14" s="224"/>
      <c r="E14" s="224"/>
      <c r="F14" s="224"/>
      <c r="G14" s="224"/>
      <c r="H14" s="224"/>
      <c r="I14" s="224"/>
      <c r="J14" s="225"/>
    </row>
    <row r="15" spans="1:10" x14ac:dyDescent="0.35">
      <c r="A15" s="222"/>
      <c r="B15" s="226"/>
      <c r="C15" s="227"/>
      <c r="D15" s="227"/>
      <c r="E15" s="227"/>
      <c r="F15" s="227"/>
      <c r="G15" s="227"/>
      <c r="H15" s="227"/>
      <c r="I15" s="227"/>
      <c r="J15" s="228"/>
    </row>
    <row r="16" spans="1:10" x14ac:dyDescent="0.35">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A12" sqref="A12:J202"/>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5" t="str">
        <f>Overview!B4&amp; " - Effective from "&amp;Overview!D4&amp;" - "&amp;Overview!E4&amp;" LDNO tariffs"</f>
        <v>Harlaxton Energy Networks Limited - GSP_M - Effective from 1 April 2024 - Final LDNO tariffs</v>
      </c>
      <c r="B2" s="235"/>
      <c r="C2" s="235"/>
      <c r="D2" s="235"/>
      <c r="E2" s="235"/>
      <c r="F2" s="235"/>
      <c r="G2" s="235"/>
      <c r="H2" s="235"/>
      <c r="I2" s="235"/>
      <c r="J2" s="235"/>
    </row>
    <row r="3" spans="1:11" ht="18" x14ac:dyDescent="0.35">
      <c r="A3" s="98"/>
      <c r="B3" s="98"/>
      <c r="C3" s="98"/>
      <c r="D3" s="98"/>
      <c r="E3" s="98"/>
      <c r="F3" s="98"/>
      <c r="G3" s="98"/>
      <c r="H3" s="98"/>
      <c r="I3" s="98"/>
      <c r="J3" s="98"/>
    </row>
    <row r="4" spans="1:11" ht="27" customHeight="1" x14ac:dyDescent="0.35">
      <c r="A4" s="205" t="s">
        <v>385</v>
      </c>
      <c r="B4" s="205"/>
      <c r="C4" s="205"/>
      <c r="D4" s="205"/>
      <c r="E4" s="99"/>
      <c r="F4" s="205" t="s">
        <v>386</v>
      </c>
      <c r="G4" s="205"/>
      <c r="H4" s="205"/>
      <c r="I4" s="205"/>
      <c r="J4" s="205"/>
    </row>
    <row r="5" spans="1:11" ht="32.25" customHeight="1" x14ac:dyDescent="0.25">
      <c r="A5" s="100" t="s">
        <v>12</v>
      </c>
      <c r="B5" s="101" t="s">
        <v>277</v>
      </c>
      <c r="C5" s="102" t="s">
        <v>278</v>
      </c>
      <c r="D5" s="103" t="s">
        <v>279</v>
      </c>
      <c r="E5" s="62"/>
      <c r="F5" s="236"/>
      <c r="G5" s="237"/>
      <c r="H5" s="104" t="s">
        <v>283</v>
      </c>
      <c r="I5" s="105" t="s">
        <v>284</v>
      </c>
      <c r="J5" s="103" t="s">
        <v>279</v>
      </c>
      <c r="K5" s="62"/>
    </row>
    <row r="6" spans="1:11" ht="56.25" customHeight="1" x14ac:dyDescent="0.25">
      <c r="A6" s="106" t="s">
        <v>280</v>
      </c>
      <c r="B6" s="73" t="s">
        <v>643</v>
      </c>
      <c r="C6" s="73" t="s">
        <v>644</v>
      </c>
      <c r="D6" s="73" t="s">
        <v>645</v>
      </c>
      <c r="E6" s="62"/>
      <c r="F6" s="199" t="s">
        <v>281</v>
      </c>
      <c r="G6" s="199"/>
      <c r="H6" s="107" t="s">
        <v>643</v>
      </c>
      <c r="I6" s="73" t="s">
        <v>644</v>
      </c>
      <c r="J6" s="73" t="s">
        <v>645</v>
      </c>
      <c r="K6" s="62"/>
    </row>
    <row r="7" spans="1:11" ht="56.25" customHeight="1" x14ac:dyDescent="0.25">
      <c r="A7" s="106" t="s">
        <v>15</v>
      </c>
      <c r="B7" s="108">
        <v>0</v>
      </c>
      <c r="C7" s="108">
        <v>0</v>
      </c>
      <c r="D7" s="73" t="s">
        <v>646</v>
      </c>
      <c r="E7" s="62"/>
      <c r="F7" s="199" t="s">
        <v>372</v>
      </c>
      <c r="G7" s="199"/>
      <c r="H7" s="108">
        <v>0</v>
      </c>
      <c r="I7" s="73" t="s">
        <v>647</v>
      </c>
      <c r="J7" s="73" t="s">
        <v>645</v>
      </c>
      <c r="K7" s="62"/>
    </row>
    <row r="8" spans="1:11" ht="55.5" customHeight="1" x14ac:dyDescent="0.25">
      <c r="A8" s="109" t="s">
        <v>13</v>
      </c>
      <c r="B8" s="238" t="s">
        <v>14</v>
      </c>
      <c r="C8" s="239"/>
      <c r="D8" s="240"/>
      <c r="E8" s="62"/>
      <c r="F8" s="199" t="s">
        <v>295</v>
      </c>
      <c r="G8" s="199"/>
      <c r="H8" s="108">
        <v>0</v>
      </c>
      <c r="I8" s="108">
        <v>0</v>
      </c>
      <c r="J8" s="73" t="s">
        <v>646</v>
      </c>
      <c r="K8" s="62"/>
    </row>
    <row r="9" spans="1:11" s="64" customFormat="1" ht="21" customHeight="1" x14ac:dyDescent="0.35">
      <c r="B9" s="62"/>
      <c r="C9" s="62"/>
      <c r="D9" s="62"/>
      <c r="E9" s="110"/>
      <c r="F9" s="204" t="s">
        <v>13</v>
      </c>
      <c r="G9" s="204"/>
      <c r="H9" s="203" t="s">
        <v>14</v>
      </c>
      <c r="I9" s="203"/>
      <c r="J9" s="203"/>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482</v>
      </c>
      <c r="B12" s="115" t="s">
        <v>688</v>
      </c>
      <c r="C12" s="190" t="s">
        <v>451</v>
      </c>
      <c r="D12" s="116">
        <v>2.1</v>
      </c>
      <c r="E12" s="117">
        <v>0.65700000000000003</v>
      </c>
      <c r="F12" s="118">
        <v>9.5000000000000001E-2</v>
      </c>
      <c r="G12" s="119">
        <v>17.47</v>
      </c>
      <c r="H12" s="120"/>
      <c r="I12" s="120"/>
      <c r="J12" s="121"/>
      <c r="K12" s="58"/>
    </row>
    <row r="13" spans="1:11" ht="27" customHeight="1" x14ac:dyDescent="0.25">
      <c r="A13" s="114" t="s">
        <v>483</v>
      </c>
      <c r="B13" s="115">
        <v>152</v>
      </c>
      <c r="C13" s="190">
        <v>2</v>
      </c>
      <c r="D13" s="116">
        <v>2.1</v>
      </c>
      <c r="E13" s="117">
        <v>0.65700000000000003</v>
      </c>
      <c r="F13" s="118">
        <v>9.5000000000000001E-2</v>
      </c>
      <c r="G13" s="120"/>
      <c r="H13" s="120"/>
      <c r="I13" s="120"/>
      <c r="J13" s="121"/>
      <c r="K13" s="58"/>
    </row>
    <row r="14" spans="1:11" ht="27" customHeight="1" x14ac:dyDescent="0.25">
      <c r="A14" s="114" t="s">
        <v>484</v>
      </c>
      <c r="B14" s="115">
        <v>201</v>
      </c>
      <c r="C14" s="190" t="s">
        <v>452</v>
      </c>
      <c r="D14" s="116">
        <v>2.4590000000000001</v>
      </c>
      <c r="E14" s="117">
        <v>0.76900000000000002</v>
      </c>
      <c r="F14" s="118">
        <v>0.112</v>
      </c>
      <c r="G14" s="119">
        <v>5.77</v>
      </c>
      <c r="H14" s="120"/>
      <c r="I14" s="120"/>
      <c r="J14" s="121"/>
      <c r="K14" s="58"/>
    </row>
    <row r="15" spans="1:11" ht="27" customHeight="1" x14ac:dyDescent="0.25">
      <c r="A15" s="114" t="s">
        <v>485</v>
      </c>
      <c r="B15" s="115" t="s">
        <v>689</v>
      </c>
      <c r="C15" s="190" t="s">
        <v>452</v>
      </c>
      <c r="D15" s="116">
        <v>2.4590000000000001</v>
      </c>
      <c r="E15" s="117">
        <v>0.76900000000000002</v>
      </c>
      <c r="F15" s="118">
        <v>0.112</v>
      </c>
      <c r="G15" s="119">
        <v>13.4</v>
      </c>
      <c r="H15" s="120"/>
      <c r="I15" s="120"/>
      <c r="J15" s="121"/>
      <c r="K15" s="58"/>
    </row>
    <row r="16" spans="1:11" ht="27" customHeight="1" x14ac:dyDescent="0.25">
      <c r="A16" s="114" t="s">
        <v>486</v>
      </c>
      <c r="B16" s="115">
        <v>202</v>
      </c>
      <c r="C16" s="190" t="s">
        <v>452</v>
      </c>
      <c r="D16" s="116">
        <v>2.4590000000000001</v>
      </c>
      <c r="E16" s="117">
        <v>0.76900000000000002</v>
      </c>
      <c r="F16" s="118">
        <v>0.112</v>
      </c>
      <c r="G16" s="119">
        <v>32.869999999999997</v>
      </c>
      <c r="H16" s="120"/>
      <c r="I16" s="120"/>
      <c r="J16" s="121"/>
      <c r="K16" s="58"/>
    </row>
    <row r="17" spans="1:11" ht="27" customHeight="1" x14ac:dyDescent="0.25">
      <c r="A17" s="114" t="s">
        <v>487</v>
      </c>
      <c r="B17" s="115">
        <v>203</v>
      </c>
      <c r="C17" s="190" t="s">
        <v>452</v>
      </c>
      <c r="D17" s="116">
        <v>2.4590000000000001</v>
      </c>
      <c r="E17" s="117">
        <v>0.76900000000000002</v>
      </c>
      <c r="F17" s="118">
        <v>0.112</v>
      </c>
      <c r="G17" s="119">
        <v>64.87</v>
      </c>
      <c r="H17" s="120"/>
      <c r="I17" s="120"/>
      <c r="J17" s="121"/>
      <c r="K17" s="58"/>
    </row>
    <row r="18" spans="1:11" ht="27" customHeight="1" x14ac:dyDescent="0.25">
      <c r="A18" s="114" t="s">
        <v>488</v>
      </c>
      <c r="B18" s="115">
        <v>204</v>
      </c>
      <c r="C18" s="190" t="s">
        <v>452</v>
      </c>
      <c r="D18" s="116">
        <v>2.4590000000000001</v>
      </c>
      <c r="E18" s="117">
        <v>0.76900000000000002</v>
      </c>
      <c r="F18" s="118">
        <v>0.112</v>
      </c>
      <c r="G18" s="119">
        <v>205.59</v>
      </c>
      <c r="H18" s="120"/>
      <c r="I18" s="120"/>
      <c r="J18" s="121"/>
      <c r="K18" s="58"/>
    </row>
    <row r="19" spans="1:11" ht="27" customHeight="1" x14ac:dyDescent="0.25">
      <c r="A19" s="114" t="s">
        <v>400</v>
      </c>
      <c r="B19" s="115">
        <v>155</v>
      </c>
      <c r="C19" s="190">
        <v>4</v>
      </c>
      <c r="D19" s="116">
        <v>2.4590000000000001</v>
      </c>
      <c r="E19" s="117">
        <v>0.76900000000000002</v>
      </c>
      <c r="F19" s="118">
        <v>0.112</v>
      </c>
      <c r="G19" s="120"/>
      <c r="H19" s="120"/>
      <c r="I19" s="120"/>
      <c r="J19" s="121"/>
      <c r="K19" s="58"/>
    </row>
    <row r="20" spans="1:11" ht="27" customHeight="1" x14ac:dyDescent="0.25">
      <c r="A20" s="114" t="s">
        <v>489</v>
      </c>
      <c r="B20" s="115">
        <v>205</v>
      </c>
      <c r="C20" s="190">
        <v>0</v>
      </c>
      <c r="D20" s="116">
        <v>1.867</v>
      </c>
      <c r="E20" s="117">
        <v>0.57599999999999996</v>
      </c>
      <c r="F20" s="118">
        <v>8.3000000000000004E-2</v>
      </c>
      <c r="G20" s="119">
        <v>9.0299999999999994</v>
      </c>
      <c r="H20" s="119">
        <v>0.68</v>
      </c>
      <c r="I20" s="191">
        <v>1.59</v>
      </c>
      <c r="J20" s="122">
        <v>5.6000000000000001E-2</v>
      </c>
      <c r="K20" s="58"/>
    </row>
    <row r="21" spans="1:11" ht="27" customHeight="1" x14ac:dyDescent="0.25">
      <c r="A21" s="114" t="s">
        <v>490</v>
      </c>
      <c r="B21" s="115">
        <v>157</v>
      </c>
      <c r="C21" s="190">
        <v>0</v>
      </c>
      <c r="D21" s="116">
        <v>1.867</v>
      </c>
      <c r="E21" s="117">
        <v>0.57599999999999996</v>
      </c>
      <c r="F21" s="118">
        <v>8.3000000000000004E-2</v>
      </c>
      <c r="G21" s="119">
        <v>313.24</v>
      </c>
      <c r="H21" s="119">
        <v>0.68</v>
      </c>
      <c r="I21" s="191">
        <v>1.59</v>
      </c>
      <c r="J21" s="122">
        <v>5.6000000000000001E-2</v>
      </c>
      <c r="K21" s="58"/>
    </row>
    <row r="22" spans="1:11" ht="27" customHeight="1" x14ac:dyDescent="0.25">
      <c r="A22" s="114" t="s">
        <v>491</v>
      </c>
      <c r="B22" s="115">
        <v>206</v>
      </c>
      <c r="C22" s="190">
        <v>0</v>
      </c>
      <c r="D22" s="116">
        <v>1.867</v>
      </c>
      <c r="E22" s="117">
        <v>0.57599999999999996</v>
      </c>
      <c r="F22" s="118">
        <v>8.3000000000000004E-2</v>
      </c>
      <c r="G22" s="119">
        <v>620.5</v>
      </c>
      <c r="H22" s="119">
        <v>0.68</v>
      </c>
      <c r="I22" s="191">
        <v>1.59</v>
      </c>
      <c r="J22" s="122">
        <v>5.6000000000000001E-2</v>
      </c>
      <c r="K22" s="58"/>
    </row>
    <row r="23" spans="1:11" ht="27" customHeight="1" x14ac:dyDescent="0.25">
      <c r="A23" s="114" t="s">
        <v>492</v>
      </c>
      <c r="B23" s="115">
        <v>207</v>
      </c>
      <c r="C23" s="190">
        <v>0</v>
      </c>
      <c r="D23" s="116">
        <v>1.867</v>
      </c>
      <c r="E23" s="117">
        <v>0.57599999999999996</v>
      </c>
      <c r="F23" s="118">
        <v>8.3000000000000004E-2</v>
      </c>
      <c r="G23" s="119">
        <v>960.77</v>
      </c>
      <c r="H23" s="119">
        <v>0.68</v>
      </c>
      <c r="I23" s="191">
        <v>1.59</v>
      </c>
      <c r="J23" s="122">
        <v>5.6000000000000001E-2</v>
      </c>
      <c r="K23" s="58"/>
    </row>
    <row r="24" spans="1:11" ht="27" customHeight="1" x14ac:dyDescent="0.25">
      <c r="A24" s="114" t="s">
        <v>493</v>
      </c>
      <c r="B24" s="115">
        <v>208</v>
      </c>
      <c r="C24" s="190">
        <v>0</v>
      </c>
      <c r="D24" s="116">
        <v>1.867</v>
      </c>
      <c r="E24" s="117">
        <v>0.57599999999999996</v>
      </c>
      <c r="F24" s="118">
        <v>8.3000000000000004E-2</v>
      </c>
      <c r="G24" s="119">
        <v>2050.19</v>
      </c>
      <c r="H24" s="119">
        <v>0.68</v>
      </c>
      <c r="I24" s="191">
        <v>1.59</v>
      </c>
      <c r="J24" s="122">
        <v>5.6000000000000001E-2</v>
      </c>
      <c r="K24" s="58"/>
    </row>
    <row r="25" spans="1:11" ht="27" customHeight="1" x14ac:dyDescent="0.25">
      <c r="A25" s="114" t="s">
        <v>401</v>
      </c>
      <c r="B25" s="115" t="s">
        <v>690</v>
      </c>
      <c r="C25" s="190" t="s">
        <v>453</v>
      </c>
      <c r="D25" s="123">
        <v>6.9779999999999998</v>
      </c>
      <c r="E25" s="124">
        <v>1.9830000000000001</v>
      </c>
      <c r="F25" s="125">
        <v>1.5149999999999999</v>
      </c>
      <c r="G25" s="120"/>
      <c r="H25" s="120"/>
      <c r="I25" s="120"/>
      <c r="J25" s="121"/>
      <c r="K25" s="58"/>
    </row>
    <row r="26" spans="1:11" ht="27" customHeight="1" x14ac:dyDescent="0.25">
      <c r="A26" s="114" t="s">
        <v>402</v>
      </c>
      <c r="B26" s="115">
        <v>172</v>
      </c>
      <c r="C26" s="190" t="s">
        <v>649</v>
      </c>
      <c r="D26" s="116">
        <v>-2.6760000000000002</v>
      </c>
      <c r="E26" s="117">
        <v>-0.83699999999999997</v>
      </c>
      <c r="F26" s="118">
        <v>-0.121</v>
      </c>
      <c r="G26" s="120"/>
      <c r="H26" s="120"/>
      <c r="I26" s="120"/>
      <c r="J26" s="121"/>
      <c r="K26" s="58"/>
    </row>
    <row r="27" spans="1:11" ht="27" customHeight="1" x14ac:dyDescent="0.25">
      <c r="A27" s="114" t="s">
        <v>403</v>
      </c>
      <c r="B27" s="115" t="s">
        <v>691</v>
      </c>
      <c r="C27" s="190">
        <v>0</v>
      </c>
      <c r="D27" s="116">
        <v>-2.6760000000000002</v>
      </c>
      <c r="E27" s="117">
        <v>-0.83699999999999997</v>
      </c>
      <c r="F27" s="118">
        <v>-0.121</v>
      </c>
      <c r="G27" s="120"/>
      <c r="H27" s="120"/>
      <c r="I27" s="120"/>
      <c r="J27" s="122">
        <v>7.2999999999999995E-2</v>
      </c>
      <c r="K27" s="58"/>
    </row>
    <row r="28" spans="1:11" ht="27" customHeight="1" x14ac:dyDescent="0.25">
      <c r="A28" s="126" t="s">
        <v>494</v>
      </c>
      <c r="B28" s="115" t="s">
        <v>692</v>
      </c>
      <c r="C28" s="190" t="s">
        <v>451</v>
      </c>
      <c r="D28" s="116">
        <v>1.4590000000000001</v>
      </c>
      <c r="E28" s="117">
        <v>0.45600000000000002</v>
      </c>
      <c r="F28" s="118">
        <v>6.6000000000000003E-2</v>
      </c>
      <c r="G28" s="119">
        <v>12.34</v>
      </c>
      <c r="H28" s="120"/>
      <c r="I28" s="120"/>
      <c r="J28" s="121"/>
      <c r="K28" s="58"/>
    </row>
    <row r="29" spans="1:11" ht="27" customHeight="1" x14ac:dyDescent="0.25">
      <c r="A29" s="126" t="s">
        <v>495</v>
      </c>
      <c r="B29" s="115">
        <v>160</v>
      </c>
      <c r="C29" s="190">
        <v>2</v>
      </c>
      <c r="D29" s="116">
        <v>1.4590000000000001</v>
      </c>
      <c r="E29" s="117">
        <v>0.45600000000000002</v>
      </c>
      <c r="F29" s="118">
        <v>6.6000000000000003E-2</v>
      </c>
      <c r="G29" s="120"/>
      <c r="H29" s="120"/>
      <c r="I29" s="120"/>
      <c r="J29" s="121"/>
      <c r="K29" s="58"/>
    </row>
    <row r="30" spans="1:11" ht="27" customHeight="1" x14ac:dyDescent="0.25">
      <c r="A30" s="126" t="s">
        <v>496</v>
      </c>
      <c r="B30" s="115">
        <v>209</v>
      </c>
      <c r="C30" s="190" t="s">
        <v>452</v>
      </c>
      <c r="D30" s="116">
        <v>1.7090000000000001</v>
      </c>
      <c r="E30" s="117">
        <v>0.53400000000000003</v>
      </c>
      <c r="F30" s="118">
        <v>7.8E-2</v>
      </c>
      <c r="G30" s="119">
        <v>4.1500000000000004</v>
      </c>
      <c r="H30" s="120"/>
      <c r="I30" s="120"/>
      <c r="J30" s="121"/>
      <c r="K30" s="58"/>
    </row>
    <row r="31" spans="1:11" ht="27" customHeight="1" x14ac:dyDescent="0.25">
      <c r="A31" s="126" t="s">
        <v>497</v>
      </c>
      <c r="B31" s="115" t="s">
        <v>693</v>
      </c>
      <c r="C31" s="190" t="s">
        <v>452</v>
      </c>
      <c r="D31" s="116">
        <v>1.7090000000000001</v>
      </c>
      <c r="E31" s="117">
        <v>0.53400000000000003</v>
      </c>
      <c r="F31" s="118">
        <v>7.8E-2</v>
      </c>
      <c r="G31" s="119">
        <v>9.4499999999999993</v>
      </c>
      <c r="H31" s="120"/>
      <c r="I31" s="120"/>
      <c r="J31" s="121"/>
      <c r="K31" s="58"/>
    </row>
    <row r="32" spans="1:11" ht="27" customHeight="1" x14ac:dyDescent="0.25">
      <c r="A32" s="126" t="s">
        <v>498</v>
      </c>
      <c r="B32" s="115">
        <v>210</v>
      </c>
      <c r="C32" s="190" t="s">
        <v>452</v>
      </c>
      <c r="D32" s="116">
        <v>1.7090000000000001</v>
      </c>
      <c r="E32" s="117">
        <v>0.53400000000000003</v>
      </c>
      <c r="F32" s="118">
        <v>7.8E-2</v>
      </c>
      <c r="G32" s="119">
        <v>22.98</v>
      </c>
      <c r="H32" s="120"/>
      <c r="I32" s="120"/>
      <c r="J32" s="121"/>
      <c r="K32" s="58"/>
    </row>
    <row r="33" spans="1:11" ht="27" customHeight="1" x14ac:dyDescent="0.25">
      <c r="A33" s="126" t="s">
        <v>499</v>
      </c>
      <c r="B33" s="115">
        <v>211</v>
      </c>
      <c r="C33" s="190" t="s">
        <v>452</v>
      </c>
      <c r="D33" s="116">
        <v>1.7090000000000001</v>
      </c>
      <c r="E33" s="117">
        <v>0.53400000000000003</v>
      </c>
      <c r="F33" s="118">
        <v>7.8E-2</v>
      </c>
      <c r="G33" s="119">
        <v>45.21</v>
      </c>
      <c r="H33" s="120"/>
      <c r="I33" s="120"/>
      <c r="J33" s="121"/>
      <c r="K33" s="58"/>
    </row>
    <row r="34" spans="1:11" ht="27" customHeight="1" x14ac:dyDescent="0.25">
      <c r="A34" s="126" t="s">
        <v>500</v>
      </c>
      <c r="B34" s="115">
        <v>212</v>
      </c>
      <c r="C34" s="190" t="s">
        <v>452</v>
      </c>
      <c r="D34" s="116">
        <v>1.7090000000000001</v>
      </c>
      <c r="E34" s="117">
        <v>0.53400000000000003</v>
      </c>
      <c r="F34" s="118">
        <v>7.8E-2</v>
      </c>
      <c r="G34" s="119">
        <v>143</v>
      </c>
      <c r="H34" s="120"/>
      <c r="I34" s="120"/>
      <c r="J34" s="121"/>
      <c r="K34" s="58"/>
    </row>
    <row r="35" spans="1:11" ht="27" customHeight="1" x14ac:dyDescent="0.25">
      <c r="A35" s="126" t="s">
        <v>404</v>
      </c>
      <c r="B35" s="115">
        <v>163</v>
      </c>
      <c r="C35" s="190">
        <v>4</v>
      </c>
      <c r="D35" s="116">
        <v>1.7090000000000001</v>
      </c>
      <c r="E35" s="117">
        <v>0.53400000000000003</v>
      </c>
      <c r="F35" s="118">
        <v>7.8E-2</v>
      </c>
      <c r="G35" s="120"/>
      <c r="H35" s="120"/>
      <c r="I35" s="120"/>
      <c r="J35" s="121"/>
      <c r="K35" s="58"/>
    </row>
    <row r="36" spans="1:11" ht="27" customHeight="1" x14ac:dyDescent="0.25">
      <c r="A36" s="126" t="s">
        <v>501</v>
      </c>
      <c r="B36" s="115">
        <v>213</v>
      </c>
      <c r="C36" s="190">
        <v>0</v>
      </c>
      <c r="D36" s="116">
        <v>1.2969999999999999</v>
      </c>
      <c r="E36" s="117">
        <v>0.4</v>
      </c>
      <c r="F36" s="118">
        <v>5.7000000000000002E-2</v>
      </c>
      <c r="G36" s="119">
        <v>6.41</v>
      </c>
      <c r="H36" s="119">
        <v>0.47</v>
      </c>
      <c r="I36" s="191">
        <v>1.1000000000000001</v>
      </c>
      <c r="J36" s="122">
        <v>3.9E-2</v>
      </c>
      <c r="K36" s="58"/>
    </row>
    <row r="37" spans="1:11" ht="27" customHeight="1" x14ac:dyDescent="0.25">
      <c r="A37" s="126" t="s">
        <v>502</v>
      </c>
      <c r="B37" s="115">
        <v>165</v>
      </c>
      <c r="C37" s="190">
        <v>0</v>
      </c>
      <c r="D37" s="116">
        <v>1.2969999999999999</v>
      </c>
      <c r="E37" s="117">
        <v>0.4</v>
      </c>
      <c r="F37" s="118">
        <v>5.7000000000000002E-2</v>
      </c>
      <c r="G37" s="119">
        <v>217.81</v>
      </c>
      <c r="H37" s="119">
        <v>0.47</v>
      </c>
      <c r="I37" s="191">
        <v>1.1000000000000001</v>
      </c>
      <c r="J37" s="122">
        <v>3.9E-2</v>
      </c>
      <c r="K37" s="58"/>
    </row>
    <row r="38" spans="1:11" ht="27" customHeight="1" x14ac:dyDescent="0.25">
      <c r="A38" s="126" t="s">
        <v>503</v>
      </c>
      <c r="B38" s="115">
        <v>215</v>
      </c>
      <c r="C38" s="190">
        <v>0</v>
      </c>
      <c r="D38" s="116">
        <v>1.2969999999999999</v>
      </c>
      <c r="E38" s="117">
        <v>0.4</v>
      </c>
      <c r="F38" s="118">
        <v>5.7000000000000002E-2</v>
      </c>
      <c r="G38" s="119">
        <v>431.34</v>
      </c>
      <c r="H38" s="119">
        <v>0.47</v>
      </c>
      <c r="I38" s="191">
        <v>1.1000000000000001</v>
      </c>
      <c r="J38" s="122">
        <v>3.9E-2</v>
      </c>
      <c r="K38" s="58"/>
    </row>
    <row r="39" spans="1:11" ht="27" customHeight="1" x14ac:dyDescent="0.25">
      <c r="A39" s="126" t="s">
        <v>504</v>
      </c>
      <c r="B39" s="115">
        <v>216</v>
      </c>
      <c r="C39" s="190">
        <v>0</v>
      </c>
      <c r="D39" s="116">
        <v>1.2969999999999999</v>
      </c>
      <c r="E39" s="117">
        <v>0.4</v>
      </c>
      <c r="F39" s="118">
        <v>5.7000000000000002E-2</v>
      </c>
      <c r="G39" s="119">
        <v>667.8</v>
      </c>
      <c r="H39" s="119">
        <v>0.47</v>
      </c>
      <c r="I39" s="191">
        <v>1.1000000000000001</v>
      </c>
      <c r="J39" s="122">
        <v>3.9E-2</v>
      </c>
      <c r="K39" s="58"/>
    </row>
    <row r="40" spans="1:11" ht="27" customHeight="1" x14ac:dyDescent="0.25">
      <c r="A40" s="126" t="s">
        <v>505</v>
      </c>
      <c r="B40" s="115">
        <v>217</v>
      </c>
      <c r="C40" s="190">
        <v>0</v>
      </c>
      <c r="D40" s="116">
        <v>1.2969999999999999</v>
      </c>
      <c r="E40" s="117">
        <v>0.4</v>
      </c>
      <c r="F40" s="118">
        <v>5.7000000000000002E-2</v>
      </c>
      <c r="G40" s="119">
        <v>1424.86</v>
      </c>
      <c r="H40" s="119">
        <v>0.47</v>
      </c>
      <c r="I40" s="191">
        <v>1.1000000000000001</v>
      </c>
      <c r="J40" s="122">
        <v>3.9E-2</v>
      </c>
      <c r="K40" s="58"/>
    </row>
    <row r="41" spans="1:11" ht="27" customHeight="1" x14ac:dyDescent="0.25">
      <c r="A41" s="126" t="s">
        <v>506</v>
      </c>
      <c r="B41" s="115">
        <v>218</v>
      </c>
      <c r="C41" s="190">
        <v>0</v>
      </c>
      <c r="D41" s="116">
        <v>1.536</v>
      </c>
      <c r="E41" s="117">
        <v>0.45600000000000002</v>
      </c>
      <c r="F41" s="118">
        <v>6.4000000000000001E-2</v>
      </c>
      <c r="G41" s="119">
        <v>10.65</v>
      </c>
      <c r="H41" s="119">
        <v>0.95</v>
      </c>
      <c r="I41" s="191">
        <v>1.55</v>
      </c>
      <c r="J41" s="122">
        <v>4.1000000000000002E-2</v>
      </c>
      <c r="K41" s="58"/>
    </row>
    <row r="42" spans="1:11" ht="27" customHeight="1" x14ac:dyDescent="0.25">
      <c r="A42" s="126" t="s">
        <v>507</v>
      </c>
      <c r="B42" s="115">
        <v>166</v>
      </c>
      <c r="C42" s="190">
        <v>0</v>
      </c>
      <c r="D42" s="116">
        <v>1.536</v>
      </c>
      <c r="E42" s="117">
        <v>0.45600000000000002</v>
      </c>
      <c r="F42" s="118">
        <v>6.4000000000000001E-2</v>
      </c>
      <c r="G42" s="119">
        <v>372.16</v>
      </c>
      <c r="H42" s="119">
        <v>0.95</v>
      </c>
      <c r="I42" s="191">
        <v>1.55</v>
      </c>
      <c r="J42" s="122">
        <v>4.1000000000000002E-2</v>
      </c>
      <c r="K42" s="58"/>
    </row>
    <row r="43" spans="1:11" ht="27" customHeight="1" x14ac:dyDescent="0.25">
      <c r="A43" s="126" t="s">
        <v>508</v>
      </c>
      <c r="B43" s="115">
        <v>219</v>
      </c>
      <c r="C43" s="190">
        <v>0</v>
      </c>
      <c r="D43" s="116">
        <v>1.536</v>
      </c>
      <c r="E43" s="117">
        <v>0.45600000000000002</v>
      </c>
      <c r="F43" s="118">
        <v>6.4000000000000001E-2</v>
      </c>
      <c r="G43" s="119">
        <v>737.29</v>
      </c>
      <c r="H43" s="119">
        <v>0.95</v>
      </c>
      <c r="I43" s="191">
        <v>1.55</v>
      </c>
      <c r="J43" s="122">
        <v>4.1000000000000002E-2</v>
      </c>
      <c r="K43" s="58"/>
    </row>
    <row r="44" spans="1:11" ht="27" customHeight="1" x14ac:dyDescent="0.25">
      <c r="A44" s="126" t="s">
        <v>509</v>
      </c>
      <c r="B44" s="115">
        <v>220</v>
      </c>
      <c r="C44" s="190">
        <v>0</v>
      </c>
      <c r="D44" s="116">
        <v>1.536</v>
      </c>
      <c r="E44" s="117">
        <v>0.45600000000000002</v>
      </c>
      <c r="F44" s="118">
        <v>6.4000000000000001E-2</v>
      </c>
      <c r="G44" s="119">
        <v>1141.6400000000001</v>
      </c>
      <c r="H44" s="119">
        <v>0.95</v>
      </c>
      <c r="I44" s="191">
        <v>1.55</v>
      </c>
      <c r="J44" s="122">
        <v>4.1000000000000002E-2</v>
      </c>
      <c r="K44" s="58"/>
    </row>
    <row r="45" spans="1:11" ht="27" customHeight="1" x14ac:dyDescent="0.25">
      <c r="A45" s="126" t="s">
        <v>510</v>
      </c>
      <c r="B45" s="115">
        <v>221</v>
      </c>
      <c r="C45" s="190">
        <v>0</v>
      </c>
      <c r="D45" s="116">
        <v>1.536</v>
      </c>
      <c r="E45" s="117">
        <v>0.45600000000000002</v>
      </c>
      <c r="F45" s="118">
        <v>6.4000000000000001E-2</v>
      </c>
      <c r="G45" s="119">
        <v>2436.25</v>
      </c>
      <c r="H45" s="119">
        <v>0.95</v>
      </c>
      <c r="I45" s="191">
        <v>1.55</v>
      </c>
      <c r="J45" s="122">
        <v>4.1000000000000002E-2</v>
      </c>
      <c r="K45" s="58"/>
    </row>
    <row r="46" spans="1:11" ht="27" customHeight="1" x14ac:dyDescent="0.25">
      <c r="A46" s="126" t="s">
        <v>511</v>
      </c>
      <c r="B46" s="115">
        <v>227</v>
      </c>
      <c r="C46" s="190">
        <v>0</v>
      </c>
      <c r="D46" s="116">
        <v>1.35</v>
      </c>
      <c r="E46" s="117">
        <v>0.379</v>
      </c>
      <c r="F46" s="118">
        <v>5.0999999999999997E-2</v>
      </c>
      <c r="G46" s="119">
        <v>302.23</v>
      </c>
      <c r="H46" s="119">
        <v>1.43</v>
      </c>
      <c r="I46" s="191">
        <v>2.42</v>
      </c>
      <c r="J46" s="122">
        <v>3.1E-2</v>
      </c>
      <c r="K46" s="58"/>
    </row>
    <row r="47" spans="1:11" ht="27" customHeight="1" x14ac:dyDescent="0.25">
      <c r="A47" s="126" t="s">
        <v>512</v>
      </c>
      <c r="B47" s="115">
        <v>167</v>
      </c>
      <c r="C47" s="190">
        <v>0</v>
      </c>
      <c r="D47" s="116">
        <v>1.35</v>
      </c>
      <c r="E47" s="117">
        <v>0.379</v>
      </c>
      <c r="F47" s="118">
        <v>5.0999999999999997E-2</v>
      </c>
      <c r="G47" s="119">
        <v>3054.27</v>
      </c>
      <c r="H47" s="119">
        <v>1.43</v>
      </c>
      <c r="I47" s="191">
        <v>2.42</v>
      </c>
      <c r="J47" s="122">
        <v>3.1E-2</v>
      </c>
      <c r="K47" s="58"/>
    </row>
    <row r="48" spans="1:11" ht="27" customHeight="1" x14ac:dyDescent="0.25">
      <c r="A48" s="126" t="s">
        <v>513</v>
      </c>
      <c r="B48" s="115">
        <v>229</v>
      </c>
      <c r="C48" s="190">
        <v>0</v>
      </c>
      <c r="D48" s="116">
        <v>1.35</v>
      </c>
      <c r="E48" s="117">
        <v>0.379</v>
      </c>
      <c r="F48" s="118">
        <v>5.0999999999999997E-2</v>
      </c>
      <c r="G48" s="119">
        <v>8313.7099999999991</v>
      </c>
      <c r="H48" s="119">
        <v>1.43</v>
      </c>
      <c r="I48" s="191">
        <v>2.42</v>
      </c>
      <c r="J48" s="122">
        <v>3.1E-2</v>
      </c>
      <c r="K48" s="58"/>
    </row>
    <row r="49" spans="1:11" ht="27" customHeight="1" x14ac:dyDescent="0.25">
      <c r="A49" s="126" t="s">
        <v>514</v>
      </c>
      <c r="B49" s="115">
        <v>230</v>
      </c>
      <c r="C49" s="190">
        <v>0</v>
      </c>
      <c r="D49" s="116">
        <v>1.35</v>
      </c>
      <c r="E49" s="117">
        <v>0.379</v>
      </c>
      <c r="F49" s="118">
        <v>5.0999999999999997E-2</v>
      </c>
      <c r="G49" s="119">
        <v>17368.080000000002</v>
      </c>
      <c r="H49" s="119">
        <v>1.43</v>
      </c>
      <c r="I49" s="191">
        <v>2.42</v>
      </c>
      <c r="J49" s="122">
        <v>3.1E-2</v>
      </c>
      <c r="K49" s="58"/>
    </row>
    <row r="50" spans="1:11" ht="27" customHeight="1" x14ac:dyDescent="0.25">
      <c r="A50" s="126" t="s">
        <v>515</v>
      </c>
      <c r="B50" s="115">
        <v>231</v>
      </c>
      <c r="C50" s="190">
        <v>0</v>
      </c>
      <c r="D50" s="116">
        <v>1.35</v>
      </c>
      <c r="E50" s="117">
        <v>0.379</v>
      </c>
      <c r="F50" s="118">
        <v>5.0999999999999997E-2</v>
      </c>
      <c r="G50" s="119">
        <v>41313.96</v>
      </c>
      <c r="H50" s="119">
        <v>1.43</v>
      </c>
      <c r="I50" s="191">
        <v>2.42</v>
      </c>
      <c r="J50" s="122">
        <v>3.1E-2</v>
      </c>
      <c r="K50" s="58"/>
    </row>
    <row r="51" spans="1:11" ht="27" customHeight="1" x14ac:dyDescent="0.25">
      <c r="A51" s="126" t="s">
        <v>405</v>
      </c>
      <c r="B51" s="115" t="s">
        <v>694</v>
      </c>
      <c r="C51" s="190" t="s">
        <v>453</v>
      </c>
      <c r="D51" s="123">
        <v>4.8490000000000002</v>
      </c>
      <c r="E51" s="124">
        <v>1.3779999999999999</v>
      </c>
      <c r="F51" s="125">
        <v>1.0529999999999999</v>
      </c>
      <c r="G51" s="120"/>
      <c r="H51" s="120"/>
      <c r="I51" s="120"/>
      <c r="J51" s="121"/>
      <c r="K51" s="58"/>
    </row>
    <row r="52" spans="1:11" ht="27" customHeight="1" x14ac:dyDescent="0.25">
      <c r="A52" s="126" t="s">
        <v>406</v>
      </c>
      <c r="B52" s="115">
        <v>175</v>
      </c>
      <c r="C52" s="190" t="s">
        <v>649</v>
      </c>
      <c r="D52" s="116">
        <v>-2.6760000000000002</v>
      </c>
      <c r="E52" s="117">
        <v>-0.83699999999999997</v>
      </c>
      <c r="F52" s="118">
        <v>-0.121</v>
      </c>
      <c r="G52" s="120"/>
      <c r="H52" s="120"/>
      <c r="I52" s="120"/>
      <c r="J52" s="121"/>
      <c r="K52" s="58"/>
    </row>
    <row r="53" spans="1:11" ht="27" customHeight="1" x14ac:dyDescent="0.25">
      <c r="A53" s="126" t="s">
        <v>407</v>
      </c>
      <c r="B53" s="115">
        <v>176</v>
      </c>
      <c r="C53" s="190">
        <v>8</v>
      </c>
      <c r="D53" s="116">
        <v>-2.3719999999999999</v>
      </c>
      <c r="E53" s="117">
        <v>-0.73699999999999999</v>
      </c>
      <c r="F53" s="118">
        <v>-0.106</v>
      </c>
      <c r="G53" s="120"/>
      <c r="H53" s="120"/>
      <c r="I53" s="120"/>
      <c r="J53" s="121"/>
      <c r="K53" s="58"/>
    </row>
    <row r="54" spans="1:11" ht="27" customHeight="1" x14ac:dyDescent="0.25">
      <c r="A54" s="126" t="s">
        <v>408</v>
      </c>
      <c r="B54" s="115" t="s">
        <v>695</v>
      </c>
      <c r="C54" s="190">
        <v>0</v>
      </c>
      <c r="D54" s="116">
        <v>-2.6760000000000002</v>
      </c>
      <c r="E54" s="117">
        <v>-0.83699999999999997</v>
      </c>
      <c r="F54" s="118">
        <v>-0.121</v>
      </c>
      <c r="G54" s="120"/>
      <c r="H54" s="120"/>
      <c r="I54" s="120"/>
      <c r="J54" s="122">
        <v>7.2999999999999995E-2</v>
      </c>
      <c r="K54" s="58"/>
    </row>
    <row r="55" spans="1:11" ht="27" customHeight="1" x14ac:dyDescent="0.25">
      <c r="A55" s="126" t="s">
        <v>409</v>
      </c>
      <c r="B55" s="115" t="s">
        <v>696</v>
      </c>
      <c r="C55" s="190">
        <v>0</v>
      </c>
      <c r="D55" s="116">
        <v>-2.3719999999999999</v>
      </c>
      <c r="E55" s="117">
        <v>-0.73699999999999999</v>
      </c>
      <c r="F55" s="118">
        <v>-0.106</v>
      </c>
      <c r="G55" s="120"/>
      <c r="H55" s="120"/>
      <c r="I55" s="120"/>
      <c r="J55" s="122">
        <v>6.8000000000000005E-2</v>
      </c>
      <c r="K55" s="58"/>
    </row>
    <row r="56" spans="1:11" ht="27" customHeight="1" x14ac:dyDescent="0.25">
      <c r="A56" s="126" t="s">
        <v>410</v>
      </c>
      <c r="B56" s="115" t="s">
        <v>697</v>
      </c>
      <c r="C56" s="190">
        <v>0</v>
      </c>
      <c r="D56" s="116">
        <v>-1.734</v>
      </c>
      <c r="E56" s="117">
        <v>-0.51100000000000001</v>
      </c>
      <c r="F56" s="118">
        <v>-7.0999999999999994E-2</v>
      </c>
      <c r="G56" s="120"/>
      <c r="H56" s="120"/>
      <c r="I56" s="120"/>
      <c r="J56" s="122">
        <v>5.3999999999999999E-2</v>
      </c>
      <c r="K56" s="58"/>
    </row>
    <row r="57" spans="1:11" ht="27" customHeight="1" x14ac:dyDescent="0.25">
      <c r="A57" s="114" t="s">
        <v>516</v>
      </c>
      <c r="B57" s="115" t="s">
        <v>698</v>
      </c>
      <c r="C57" s="190" t="s">
        <v>451</v>
      </c>
      <c r="D57" s="116">
        <v>0.999</v>
      </c>
      <c r="E57" s="117">
        <v>0.312</v>
      </c>
      <c r="F57" s="118">
        <v>4.4999999999999998E-2</v>
      </c>
      <c r="G57" s="119">
        <v>8.65</v>
      </c>
      <c r="H57" s="120"/>
      <c r="I57" s="120"/>
      <c r="J57" s="121"/>
      <c r="K57" s="58"/>
    </row>
    <row r="58" spans="1:11" ht="27" customHeight="1" x14ac:dyDescent="0.25">
      <c r="A58" s="114" t="s">
        <v>517</v>
      </c>
      <c r="B58" s="115">
        <v>185</v>
      </c>
      <c r="C58" s="190">
        <v>2</v>
      </c>
      <c r="D58" s="116">
        <v>0.999</v>
      </c>
      <c r="E58" s="117">
        <v>0.312</v>
      </c>
      <c r="F58" s="118">
        <v>4.4999999999999998E-2</v>
      </c>
      <c r="G58" s="120"/>
      <c r="H58" s="120"/>
      <c r="I58" s="120"/>
      <c r="J58" s="121"/>
      <c r="K58" s="58"/>
    </row>
    <row r="59" spans="1:11" ht="27" customHeight="1" x14ac:dyDescent="0.25">
      <c r="A59" s="114" t="s">
        <v>518</v>
      </c>
      <c r="B59" s="115">
        <v>232</v>
      </c>
      <c r="C59" s="190" t="s">
        <v>452</v>
      </c>
      <c r="D59" s="116">
        <v>1.17</v>
      </c>
      <c r="E59" s="117">
        <v>0.36599999999999999</v>
      </c>
      <c r="F59" s="118">
        <v>5.2999999999999999E-2</v>
      </c>
      <c r="G59" s="119">
        <v>2.98</v>
      </c>
      <c r="H59" s="120"/>
      <c r="I59" s="120"/>
      <c r="J59" s="121"/>
      <c r="K59" s="58"/>
    </row>
    <row r="60" spans="1:11" ht="27" customHeight="1" x14ac:dyDescent="0.25">
      <c r="A60" s="114" t="s">
        <v>519</v>
      </c>
      <c r="B60" s="115" t="s">
        <v>699</v>
      </c>
      <c r="C60" s="190" t="s">
        <v>452</v>
      </c>
      <c r="D60" s="116">
        <v>1.17</v>
      </c>
      <c r="E60" s="117">
        <v>0.36599999999999999</v>
      </c>
      <c r="F60" s="118">
        <v>5.2999999999999999E-2</v>
      </c>
      <c r="G60" s="119">
        <v>6.61</v>
      </c>
      <c r="H60" s="120"/>
      <c r="I60" s="120"/>
      <c r="J60" s="121"/>
      <c r="K60" s="58"/>
    </row>
    <row r="61" spans="1:11" ht="27" customHeight="1" x14ac:dyDescent="0.25">
      <c r="A61" s="114" t="s">
        <v>520</v>
      </c>
      <c r="B61" s="115">
        <v>233</v>
      </c>
      <c r="C61" s="190" t="s">
        <v>452</v>
      </c>
      <c r="D61" s="116">
        <v>1.17</v>
      </c>
      <c r="E61" s="117">
        <v>0.36599999999999999</v>
      </c>
      <c r="F61" s="118">
        <v>5.2999999999999999E-2</v>
      </c>
      <c r="G61" s="119">
        <v>15.86</v>
      </c>
      <c r="H61" s="120"/>
      <c r="I61" s="120"/>
      <c r="J61" s="121"/>
      <c r="K61" s="58"/>
    </row>
    <row r="62" spans="1:11" ht="27" customHeight="1" x14ac:dyDescent="0.25">
      <c r="A62" s="114" t="s">
        <v>521</v>
      </c>
      <c r="B62" s="115">
        <v>234</v>
      </c>
      <c r="C62" s="190" t="s">
        <v>452</v>
      </c>
      <c r="D62" s="116">
        <v>1.17</v>
      </c>
      <c r="E62" s="117">
        <v>0.36599999999999999</v>
      </c>
      <c r="F62" s="118">
        <v>5.2999999999999999E-2</v>
      </c>
      <c r="G62" s="119">
        <v>31.08</v>
      </c>
      <c r="H62" s="120"/>
      <c r="I62" s="120"/>
      <c r="J62" s="121"/>
      <c r="K62" s="58"/>
    </row>
    <row r="63" spans="1:11" ht="27" customHeight="1" x14ac:dyDescent="0.25">
      <c r="A63" s="114" t="s">
        <v>522</v>
      </c>
      <c r="B63" s="115">
        <v>235</v>
      </c>
      <c r="C63" s="190" t="s">
        <v>452</v>
      </c>
      <c r="D63" s="116">
        <v>1.17</v>
      </c>
      <c r="E63" s="117">
        <v>0.36599999999999999</v>
      </c>
      <c r="F63" s="118">
        <v>5.2999999999999999E-2</v>
      </c>
      <c r="G63" s="119">
        <v>98</v>
      </c>
      <c r="H63" s="120"/>
      <c r="I63" s="120"/>
      <c r="J63" s="121"/>
      <c r="K63" s="58"/>
    </row>
    <row r="64" spans="1:11" ht="27" customHeight="1" x14ac:dyDescent="0.25">
      <c r="A64" s="114" t="s">
        <v>411</v>
      </c>
      <c r="B64" s="115">
        <v>188</v>
      </c>
      <c r="C64" s="190">
        <v>4</v>
      </c>
      <c r="D64" s="116">
        <v>1.17</v>
      </c>
      <c r="E64" s="117">
        <v>0.36599999999999999</v>
      </c>
      <c r="F64" s="118">
        <v>5.2999999999999999E-2</v>
      </c>
      <c r="G64" s="120"/>
      <c r="H64" s="120"/>
      <c r="I64" s="120"/>
      <c r="J64" s="121"/>
      <c r="K64" s="58"/>
    </row>
    <row r="65" spans="1:11" ht="27" customHeight="1" x14ac:dyDescent="0.25">
      <c r="A65" s="114" t="s">
        <v>523</v>
      </c>
      <c r="B65" s="115">
        <v>236</v>
      </c>
      <c r="C65" s="190">
        <v>0</v>
      </c>
      <c r="D65" s="116">
        <v>0.88800000000000001</v>
      </c>
      <c r="E65" s="117">
        <v>0.27400000000000002</v>
      </c>
      <c r="F65" s="118">
        <v>3.9E-2</v>
      </c>
      <c r="G65" s="119">
        <v>4.53</v>
      </c>
      <c r="H65" s="119">
        <v>0.32</v>
      </c>
      <c r="I65" s="191">
        <v>0.75</v>
      </c>
      <c r="J65" s="122">
        <v>2.7E-2</v>
      </c>
      <c r="K65" s="58"/>
    </row>
    <row r="66" spans="1:11" ht="27" customHeight="1" x14ac:dyDescent="0.25">
      <c r="A66" s="114" t="s">
        <v>524</v>
      </c>
      <c r="B66" s="115">
        <v>190</v>
      </c>
      <c r="C66" s="190">
        <v>0</v>
      </c>
      <c r="D66" s="116">
        <v>0.88800000000000001</v>
      </c>
      <c r="E66" s="117">
        <v>0.27400000000000002</v>
      </c>
      <c r="F66" s="118">
        <v>3.9E-2</v>
      </c>
      <c r="G66" s="119">
        <v>149.19999999999999</v>
      </c>
      <c r="H66" s="119">
        <v>0.32</v>
      </c>
      <c r="I66" s="191">
        <v>0.75</v>
      </c>
      <c r="J66" s="122">
        <v>2.7E-2</v>
      </c>
      <c r="K66" s="58"/>
    </row>
    <row r="67" spans="1:11" ht="27" customHeight="1" x14ac:dyDescent="0.25">
      <c r="A67" s="114" t="s">
        <v>525</v>
      </c>
      <c r="B67" s="115">
        <v>237</v>
      </c>
      <c r="C67" s="190">
        <v>0</v>
      </c>
      <c r="D67" s="116">
        <v>0.88800000000000001</v>
      </c>
      <c r="E67" s="117">
        <v>0.27400000000000002</v>
      </c>
      <c r="F67" s="118">
        <v>3.9E-2</v>
      </c>
      <c r="G67" s="119">
        <v>295.33</v>
      </c>
      <c r="H67" s="119">
        <v>0.32</v>
      </c>
      <c r="I67" s="191">
        <v>0.75</v>
      </c>
      <c r="J67" s="122">
        <v>2.7E-2</v>
      </c>
      <c r="K67" s="58"/>
    </row>
    <row r="68" spans="1:11" ht="27" customHeight="1" x14ac:dyDescent="0.25">
      <c r="A68" s="114" t="s">
        <v>526</v>
      </c>
      <c r="B68" s="115">
        <v>238</v>
      </c>
      <c r="C68" s="190">
        <v>0</v>
      </c>
      <c r="D68" s="116">
        <v>0.88800000000000001</v>
      </c>
      <c r="E68" s="117">
        <v>0.27400000000000002</v>
      </c>
      <c r="F68" s="118">
        <v>3.9E-2</v>
      </c>
      <c r="G68" s="119">
        <v>457.15</v>
      </c>
      <c r="H68" s="119">
        <v>0.32</v>
      </c>
      <c r="I68" s="191">
        <v>0.75</v>
      </c>
      <c r="J68" s="122">
        <v>2.7E-2</v>
      </c>
      <c r="K68" s="58"/>
    </row>
    <row r="69" spans="1:11" ht="27" customHeight="1" x14ac:dyDescent="0.25">
      <c r="A69" s="114" t="s">
        <v>527</v>
      </c>
      <c r="B69" s="115">
        <v>239</v>
      </c>
      <c r="C69" s="190">
        <v>0</v>
      </c>
      <c r="D69" s="116">
        <v>0.88800000000000001</v>
      </c>
      <c r="E69" s="117">
        <v>0.27400000000000002</v>
      </c>
      <c r="F69" s="118">
        <v>3.9E-2</v>
      </c>
      <c r="G69" s="119">
        <v>975.24</v>
      </c>
      <c r="H69" s="119">
        <v>0.32</v>
      </c>
      <c r="I69" s="191">
        <v>0.75</v>
      </c>
      <c r="J69" s="122">
        <v>2.7E-2</v>
      </c>
      <c r="K69" s="58"/>
    </row>
    <row r="70" spans="1:11" ht="27" customHeight="1" x14ac:dyDescent="0.25">
      <c r="A70" s="114" t="s">
        <v>528</v>
      </c>
      <c r="B70" s="115">
        <v>242</v>
      </c>
      <c r="C70" s="190">
        <v>0</v>
      </c>
      <c r="D70" s="116">
        <v>1.0369999999999999</v>
      </c>
      <c r="E70" s="117">
        <v>0.308</v>
      </c>
      <c r="F70" s="118">
        <v>4.2999999999999997E-2</v>
      </c>
      <c r="G70" s="119">
        <v>7.34</v>
      </c>
      <c r="H70" s="119">
        <v>0.64</v>
      </c>
      <c r="I70" s="191">
        <v>1.05</v>
      </c>
      <c r="J70" s="122">
        <v>2.8000000000000001E-2</v>
      </c>
      <c r="K70" s="58"/>
    </row>
    <row r="71" spans="1:11" ht="27" customHeight="1" x14ac:dyDescent="0.25">
      <c r="A71" s="114" t="s">
        <v>529</v>
      </c>
      <c r="B71" s="115">
        <v>191</v>
      </c>
      <c r="C71" s="190">
        <v>0</v>
      </c>
      <c r="D71" s="116">
        <v>1.0369999999999999</v>
      </c>
      <c r="E71" s="117">
        <v>0.308</v>
      </c>
      <c r="F71" s="118">
        <v>4.2999999999999997E-2</v>
      </c>
      <c r="G71" s="119">
        <v>251.53</v>
      </c>
      <c r="H71" s="119">
        <v>0.64</v>
      </c>
      <c r="I71" s="191">
        <v>1.05</v>
      </c>
      <c r="J71" s="122">
        <v>2.8000000000000001E-2</v>
      </c>
      <c r="K71" s="58"/>
    </row>
    <row r="72" spans="1:11" ht="27" customHeight="1" x14ac:dyDescent="0.25">
      <c r="A72" s="114" t="s">
        <v>530</v>
      </c>
      <c r="B72" s="115">
        <v>243</v>
      </c>
      <c r="C72" s="190">
        <v>0</v>
      </c>
      <c r="D72" s="116">
        <v>1.0369999999999999</v>
      </c>
      <c r="E72" s="117">
        <v>0.308</v>
      </c>
      <c r="F72" s="118">
        <v>4.2999999999999997E-2</v>
      </c>
      <c r="G72" s="119">
        <v>498.17</v>
      </c>
      <c r="H72" s="119">
        <v>0.64</v>
      </c>
      <c r="I72" s="191">
        <v>1.05</v>
      </c>
      <c r="J72" s="122">
        <v>2.8000000000000001E-2</v>
      </c>
      <c r="K72" s="58"/>
    </row>
    <row r="73" spans="1:11" ht="27" customHeight="1" x14ac:dyDescent="0.25">
      <c r="A73" s="114" t="s">
        <v>531</v>
      </c>
      <c r="B73" s="115">
        <v>245</v>
      </c>
      <c r="C73" s="190">
        <v>0</v>
      </c>
      <c r="D73" s="116">
        <v>1.0369999999999999</v>
      </c>
      <c r="E73" s="117">
        <v>0.308</v>
      </c>
      <c r="F73" s="118">
        <v>4.2999999999999997E-2</v>
      </c>
      <c r="G73" s="119">
        <v>771.3</v>
      </c>
      <c r="H73" s="119">
        <v>0.64</v>
      </c>
      <c r="I73" s="191">
        <v>1.05</v>
      </c>
      <c r="J73" s="122">
        <v>2.8000000000000001E-2</v>
      </c>
      <c r="K73" s="58"/>
    </row>
    <row r="74" spans="1:11" ht="27" customHeight="1" x14ac:dyDescent="0.25">
      <c r="A74" s="114" t="s">
        <v>532</v>
      </c>
      <c r="B74" s="115">
        <v>247</v>
      </c>
      <c r="C74" s="190">
        <v>0</v>
      </c>
      <c r="D74" s="116">
        <v>1.0369999999999999</v>
      </c>
      <c r="E74" s="117">
        <v>0.308</v>
      </c>
      <c r="F74" s="118">
        <v>4.2999999999999997E-2</v>
      </c>
      <c r="G74" s="119">
        <v>1645.79</v>
      </c>
      <c r="H74" s="119">
        <v>0.64</v>
      </c>
      <c r="I74" s="191">
        <v>1.05</v>
      </c>
      <c r="J74" s="122">
        <v>2.8000000000000001E-2</v>
      </c>
      <c r="K74" s="58"/>
    </row>
    <row r="75" spans="1:11" ht="27" customHeight="1" x14ac:dyDescent="0.25">
      <c r="A75" s="114" t="s">
        <v>533</v>
      </c>
      <c r="B75" s="115">
        <v>251</v>
      </c>
      <c r="C75" s="190">
        <v>0</v>
      </c>
      <c r="D75" s="116">
        <v>0.90200000000000002</v>
      </c>
      <c r="E75" s="117">
        <v>0.253</v>
      </c>
      <c r="F75" s="118">
        <v>3.4000000000000002E-2</v>
      </c>
      <c r="G75" s="119">
        <v>202.08</v>
      </c>
      <c r="H75" s="119">
        <v>0.96</v>
      </c>
      <c r="I75" s="191">
        <v>1.62</v>
      </c>
      <c r="J75" s="122">
        <v>2.1000000000000001E-2</v>
      </c>
      <c r="K75" s="58"/>
    </row>
    <row r="76" spans="1:11" ht="27" customHeight="1" x14ac:dyDescent="0.25">
      <c r="A76" s="114" t="s">
        <v>534</v>
      </c>
      <c r="B76" s="115">
        <v>192</v>
      </c>
      <c r="C76" s="190">
        <v>0</v>
      </c>
      <c r="D76" s="116">
        <v>0.90200000000000002</v>
      </c>
      <c r="E76" s="117">
        <v>0.253</v>
      </c>
      <c r="F76" s="118">
        <v>3.4000000000000002E-2</v>
      </c>
      <c r="G76" s="119">
        <v>2040.82</v>
      </c>
      <c r="H76" s="119">
        <v>0.96</v>
      </c>
      <c r="I76" s="191">
        <v>1.62</v>
      </c>
      <c r="J76" s="122">
        <v>2.1000000000000001E-2</v>
      </c>
      <c r="K76" s="58"/>
    </row>
    <row r="77" spans="1:11" ht="27" customHeight="1" x14ac:dyDescent="0.25">
      <c r="A77" s="114" t="s">
        <v>535</v>
      </c>
      <c r="B77" s="115">
        <v>252</v>
      </c>
      <c r="C77" s="190">
        <v>0</v>
      </c>
      <c r="D77" s="116">
        <v>0.90200000000000002</v>
      </c>
      <c r="E77" s="117">
        <v>0.253</v>
      </c>
      <c r="F77" s="118">
        <v>3.4000000000000002E-2</v>
      </c>
      <c r="G77" s="119">
        <v>5554.85</v>
      </c>
      <c r="H77" s="119">
        <v>0.96</v>
      </c>
      <c r="I77" s="191">
        <v>1.62</v>
      </c>
      <c r="J77" s="122">
        <v>2.1000000000000001E-2</v>
      </c>
      <c r="K77" s="58"/>
    </row>
    <row r="78" spans="1:11" ht="27" customHeight="1" x14ac:dyDescent="0.25">
      <c r="A78" s="114" t="s">
        <v>536</v>
      </c>
      <c r="B78" s="115">
        <v>253</v>
      </c>
      <c r="C78" s="190">
        <v>0</v>
      </c>
      <c r="D78" s="116">
        <v>0.90200000000000002</v>
      </c>
      <c r="E78" s="117">
        <v>0.253</v>
      </c>
      <c r="F78" s="118">
        <v>3.4000000000000002E-2</v>
      </c>
      <c r="G78" s="119">
        <v>11604.42</v>
      </c>
      <c r="H78" s="119">
        <v>0.96</v>
      </c>
      <c r="I78" s="191">
        <v>1.62</v>
      </c>
      <c r="J78" s="122">
        <v>2.1000000000000001E-2</v>
      </c>
      <c r="K78" s="58"/>
    </row>
    <row r="79" spans="1:11" ht="27" customHeight="1" x14ac:dyDescent="0.25">
      <c r="A79" s="114" t="s">
        <v>537</v>
      </c>
      <c r="B79" s="115">
        <v>254</v>
      </c>
      <c r="C79" s="190">
        <v>0</v>
      </c>
      <c r="D79" s="116">
        <v>0.90200000000000002</v>
      </c>
      <c r="E79" s="117">
        <v>0.253</v>
      </c>
      <c r="F79" s="118">
        <v>3.4000000000000002E-2</v>
      </c>
      <c r="G79" s="119">
        <v>27603.57</v>
      </c>
      <c r="H79" s="119">
        <v>0.96</v>
      </c>
      <c r="I79" s="191">
        <v>1.62</v>
      </c>
      <c r="J79" s="122">
        <v>2.1000000000000001E-2</v>
      </c>
      <c r="K79" s="58"/>
    </row>
    <row r="80" spans="1:11" ht="27" customHeight="1" x14ac:dyDescent="0.25">
      <c r="A80" s="114" t="s">
        <v>412</v>
      </c>
      <c r="B80" s="115" t="s">
        <v>700</v>
      </c>
      <c r="C80" s="190" t="s">
        <v>453</v>
      </c>
      <c r="D80" s="123">
        <v>3.3180000000000001</v>
      </c>
      <c r="E80" s="124">
        <v>0.94299999999999995</v>
      </c>
      <c r="F80" s="125">
        <v>0.72099999999999997</v>
      </c>
      <c r="G80" s="120"/>
      <c r="H80" s="120"/>
      <c r="I80" s="120"/>
      <c r="J80" s="121"/>
      <c r="K80" s="58"/>
    </row>
    <row r="81" spans="1:11" ht="27" customHeight="1" x14ac:dyDescent="0.25">
      <c r="A81" s="114" t="s">
        <v>413</v>
      </c>
      <c r="B81" s="115">
        <v>195</v>
      </c>
      <c r="C81" s="190" t="s">
        <v>649</v>
      </c>
      <c r="D81" s="116">
        <v>-1.262</v>
      </c>
      <c r="E81" s="117">
        <v>-0.39500000000000002</v>
      </c>
      <c r="F81" s="118">
        <v>-5.7000000000000002E-2</v>
      </c>
      <c r="G81" s="120"/>
      <c r="H81" s="120"/>
      <c r="I81" s="120"/>
      <c r="J81" s="121"/>
      <c r="K81" s="58"/>
    </row>
    <row r="82" spans="1:11" ht="27" customHeight="1" x14ac:dyDescent="0.25">
      <c r="A82" s="114" t="s">
        <v>414</v>
      </c>
      <c r="B82" s="115">
        <v>196</v>
      </c>
      <c r="C82" s="190">
        <v>8</v>
      </c>
      <c r="D82" s="116">
        <v>-1.385</v>
      </c>
      <c r="E82" s="117">
        <v>-0.43</v>
      </c>
      <c r="F82" s="118">
        <v>-6.2E-2</v>
      </c>
      <c r="G82" s="120"/>
      <c r="H82" s="120"/>
      <c r="I82" s="120"/>
      <c r="J82" s="121"/>
      <c r="K82" s="58"/>
    </row>
    <row r="83" spans="1:11" ht="27" customHeight="1" x14ac:dyDescent="0.25">
      <c r="A83" s="114" t="s">
        <v>415</v>
      </c>
      <c r="B83" s="115" t="s">
        <v>701</v>
      </c>
      <c r="C83" s="190">
        <v>0</v>
      </c>
      <c r="D83" s="116">
        <v>-1.262</v>
      </c>
      <c r="E83" s="117">
        <v>-0.39500000000000002</v>
      </c>
      <c r="F83" s="118">
        <v>-5.7000000000000002E-2</v>
      </c>
      <c r="G83" s="120"/>
      <c r="H83" s="120"/>
      <c r="I83" s="120"/>
      <c r="J83" s="122">
        <v>3.4000000000000002E-2</v>
      </c>
      <c r="K83" s="58"/>
    </row>
    <row r="84" spans="1:11" ht="27" customHeight="1" x14ac:dyDescent="0.25">
      <c r="A84" s="114" t="s">
        <v>416</v>
      </c>
      <c r="B84" s="115" t="s">
        <v>702</v>
      </c>
      <c r="C84" s="190">
        <v>0</v>
      </c>
      <c r="D84" s="116">
        <v>-1.385</v>
      </c>
      <c r="E84" s="117">
        <v>-0.43</v>
      </c>
      <c r="F84" s="118">
        <v>-6.2E-2</v>
      </c>
      <c r="G84" s="120"/>
      <c r="H84" s="120"/>
      <c r="I84" s="120"/>
      <c r="J84" s="122">
        <v>3.9E-2</v>
      </c>
      <c r="K84" s="58"/>
    </row>
    <row r="85" spans="1:11" ht="27" customHeight="1" x14ac:dyDescent="0.25">
      <c r="A85" s="114" t="s">
        <v>417</v>
      </c>
      <c r="B85" s="115" t="s">
        <v>703</v>
      </c>
      <c r="C85" s="190">
        <v>0</v>
      </c>
      <c r="D85" s="116">
        <v>-1.734</v>
      </c>
      <c r="E85" s="117">
        <v>-0.51100000000000001</v>
      </c>
      <c r="F85" s="118">
        <v>-7.0999999999999994E-2</v>
      </c>
      <c r="G85" s="119">
        <v>77.83</v>
      </c>
      <c r="H85" s="120"/>
      <c r="I85" s="120"/>
      <c r="J85" s="122">
        <v>5.3999999999999999E-2</v>
      </c>
      <c r="K85" s="58"/>
    </row>
    <row r="86" spans="1:11" ht="27" customHeight="1" x14ac:dyDescent="0.25">
      <c r="A86" s="114" t="s">
        <v>538</v>
      </c>
      <c r="B86" s="115" t="s">
        <v>704</v>
      </c>
      <c r="C86" s="190" t="s">
        <v>451</v>
      </c>
      <c r="D86" s="116">
        <v>0.69199999999999995</v>
      </c>
      <c r="E86" s="117">
        <v>0.216</v>
      </c>
      <c r="F86" s="118">
        <v>3.1E-2</v>
      </c>
      <c r="G86" s="119">
        <v>6.19</v>
      </c>
      <c r="H86" s="120"/>
      <c r="I86" s="120"/>
      <c r="J86" s="121"/>
      <c r="K86" s="58"/>
    </row>
    <row r="87" spans="1:11" ht="27" customHeight="1" x14ac:dyDescent="0.25">
      <c r="A87" s="114" t="s">
        <v>539</v>
      </c>
      <c r="B87" s="115">
        <v>320</v>
      </c>
      <c r="C87" s="190">
        <v>2</v>
      </c>
      <c r="D87" s="116">
        <v>0.69199999999999995</v>
      </c>
      <c r="E87" s="117">
        <v>0.216</v>
      </c>
      <c r="F87" s="118">
        <v>3.1E-2</v>
      </c>
      <c r="G87" s="120"/>
      <c r="H87" s="120"/>
      <c r="I87" s="120"/>
      <c r="J87" s="121"/>
      <c r="K87" s="58"/>
    </row>
    <row r="88" spans="1:11" ht="27" customHeight="1" x14ac:dyDescent="0.25">
      <c r="A88" s="114" t="s">
        <v>540</v>
      </c>
      <c r="B88" s="115">
        <v>255</v>
      </c>
      <c r="C88" s="190" t="s">
        <v>452</v>
      </c>
      <c r="D88" s="116">
        <v>0.81</v>
      </c>
      <c r="E88" s="117">
        <v>0.253</v>
      </c>
      <c r="F88" s="118">
        <v>3.6999999999999998E-2</v>
      </c>
      <c r="G88" s="119">
        <v>2.2000000000000002</v>
      </c>
      <c r="H88" s="120"/>
      <c r="I88" s="120"/>
      <c r="J88" s="121"/>
      <c r="K88" s="58"/>
    </row>
    <row r="89" spans="1:11" ht="27" customHeight="1" x14ac:dyDescent="0.25">
      <c r="A89" s="114" t="s">
        <v>541</v>
      </c>
      <c r="B89" s="115" t="s">
        <v>705</v>
      </c>
      <c r="C89" s="190" t="s">
        <v>452</v>
      </c>
      <c r="D89" s="116">
        <v>0.81</v>
      </c>
      <c r="E89" s="117">
        <v>0.253</v>
      </c>
      <c r="F89" s="118">
        <v>3.6999999999999998E-2</v>
      </c>
      <c r="G89" s="119">
        <v>4.71</v>
      </c>
      <c r="H89" s="120"/>
      <c r="I89" s="120"/>
      <c r="J89" s="121"/>
      <c r="K89" s="58"/>
    </row>
    <row r="90" spans="1:11" ht="27" customHeight="1" x14ac:dyDescent="0.25">
      <c r="A90" s="114" t="s">
        <v>542</v>
      </c>
      <c r="B90" s="115">
        <v>256</v>
      </c>
      <c r="C90" s="190" t="s">
        <v>452</v>
      </c>
      <c r="D90" s="116">
        <v>0.81</v>
      </c>
      <c r="E90" s="117">
        <v>0.253</v>
      </c>
      <c r="F90" s="118">
        <v>3.6999999999999998E-2</v>
      </c>
      <c r="G90" s="119">
        <v>11.13</v>
      </c>
      <c r="H90" s="120"/>
      <c r="I90" s="120"/>
      <c r="J90" s="121"/>
      <c r="K90" s="58"/>
    </row>
    <row r="91" spans="1:11" ht="27" customHeight="1" x14ac:dyDescent="0.25">
      <c r="A91" s="114" t="s">
        <v>543</v>
      </c>
      <c r="B91" s="115">
        <v>258</v>
      </c>
      <c r="C91" s="190" t="s">
        <v>452</v>
      </c>
      <c r="D91" s="116">
        <v>0.81</v>
      </c>
      <c r="E91" s="117">
        <v>0.253</v>
      </c>
      <c r="F91" s="118">
        <v>3.6999999999999998E-2</v>
      </c>
      <c r="G91" s="119">
        <v>21.67</v>
      </c>
      <c r="H91" s="120"/>
      <c r="I91" s="120"/>
      <c r="J91" s="121"/>
      <c r="K91" s="58"/>
    </row>
    <row r="92" spans="1:11" ht="27" customHeight="1" x14ac:dyDescent="0.25">
      <c r="A92" s="114" t="s">
        <v>544</v>
      </c>
      <c r="B92" s="115">
        <v>259</v>
      </c>
      <c r="C92" s="190" t="s">
        <v>452</v>
      </c>
      <c r="D92" s="116">
        <v>0.81</v>
      </c>
      <c r="E92" s="117">
        <v>0.253</v>
      </c>
      <c r="F92" s="118">
        <v>3.6999999999999998E-2</v>
      </c>
      <c r="G92" s="119">
        <v>68.02</v>
      </c>
      <c r="H92" s="120"/>
      <c r="I92" s="120"/>
      <c r="J92" s="121"/>
      <c r="K92" s="58"/>
    </row>
    <row r="93" spans="1:11" ht="27" customHeight="1" x14ac:dyDescent="0.25">
      <c r="A93" s="114" t="s">
        <v>418</v>
      </c>
      <c r="B93" s="115">
        <v>323</v>
      </c>
      <c r="C93" s="190">
        <v>4</v>
      </c>
      <c r="D93" s="116">
        <v>0.81</v>
      </c>
      <c r="E93" s="117">
        <v>0.253</v>
      </c>
      <c r="F93" s="118">
        <v>3.6999999999999998E-2</v>
      </c>
      <c r="G93" s="120"/>
      <c r="H93" s="120"/>
      <c r="I93" s="120"/>
      <c r="J93" s="121"/>
      <c r="K93" s="58"/>
    </row>
    <row r="94" spans="1:11" ht="27" customHeight="1" x14ac:dyDescent="0.25">
      <c r="A94" s="114" t="s">
        <v>545</v>
      </c>
      <c r="B94" s="115">
        <v>260</v>
      </c>
      <c r="C94" s="190">
        <v>0</v>
      </c>
      <c r="D94" s="116">
        <v>0.61499999999999999</v>
      </c>
      <c r="E94" s="117">
        <v>0.19</v>
      </c>
      <c r="F94" s="118">
        <v>2.7E-2</v>
      </c>
      <c r="G94" s="119">
        <v>3.27</v>
      </c>
      <c r="H94" s="119">
        <v>0.22</v>
      </c>
      <c r="I94" s="191">
        <v>0.52</v>
      </c>
      <c r="J94" s="122">
        <v>1.7999999999999999E-2</v>
      </c>
      <c r="K94" s="58"/>
    </row>
    <row r="95" spans="1:11" ht="27" customHeight="1" x14ac:dyDescent="0.25">
      <c r="A95" s="114" t="s">
        <v>546</v>
      </c>
      <c r="B95" s="115">
        <v>325</v>
      </c>
      <c r="C95" s="190">
        <v>0</v>
      </c>
      <c r="D95" s="116">
        <v>0.61499999999999999</v>
      </c>
      <c r="E95" s="117">
        <v>0.19</v>
      </c>
      <c r="F95" s="118">
        <v>2.7E-2</v>
      </c>
      <c r="G95" s="119">
        <v>103.48</v>
      </c>
      <c r="H95" s="119">
        <v>0.22</v>
      </c>
      <c r="I95" s="191">
        <v>0.52</v>
      </c>
      <c r="J95" s="122">
        <v>1.7999999999999999E-2</v>
      </c>
      <c r="K95" s="58"/>
    </row>
    <row r="96" spans="1:11" ht="27" customHeight="1" x14ac:dyDescent="0.25">
      <c r="A96" s="114" t="s">
        <v>547</v>
      </c>
      <c r="B96" s="115">
        <v>261</v>
      </c>
      <c r="C96" s="190">
        <v>0</v>
      </c>
      <c r="D96" s="116">
        <v>0.61499999999999999</v>
      </c>
      <c r="E96" s="117">
        <v>0.19</v>
      </c>
      <c r="F96" s="118">
        <v>2.7E-2</v>
      </c>
      <c r="G96" s="119">
        <v>204.7</v>
      </c>
      <c r="H96" s="119">
        <v>0.22</v>
      </c>
      <c r="I96" s="191">
        <v>0.52</v>
      </c>
      <c r="J96" s="122">
        <v>1.7999999999999999E-2</v>
      </c>
      <c r="K96" s="58"/>
    </row>
    <row r="97" spans="1:11" ht="27" customHeight="1" x14ac:dyDescent="0.25">
      <c r="A97" s="114" t="s">
        <v>548</v>
      </c>
      <c r="B97" s="115">
        <v>262</v>
      </c>
      <c r="C97" s="190">
        <v>0</v>
      </c>
      <c r="D97" s="116">
        <v>0.61499999999999999</v>
      </c>
      <c r="E97" s="117">
        <v>0.19</v>
      </c>
      <c r="F97" s="118">
        <v>2.7E-2</v>
      </c>
      <c r="G97" s="119">
        <v>316.79000000000002</v>
      </c>
      <c r="H97" s="119">
        <v>0.22</v>
      </c>
      <c r="I97" s="191">
        <v>0.52</v>
      </c>
      <c r="J97" s="122">
        <v>1.7999999999999999E-2</v>
      </c>
      <c r="K97" s="58"/>
    </row>
    <row r="98" spans="1:11" ht="27" customHeight="1" x14ac:dyDescent="0.25">
      <c r="A98" s="114" t="s">
        <v>549</v>
      </c>
      <c r="B98" s="115">
        <v>263</v>
      </c>
      <c r="C98" s="190">
        <v>0</v>
      </c>
      <c r="D98" s="116">
        <v>0.61499999999999999</v>
      </c>
      <c r="E98" s="117">
        <v>0.19</v>
      </c>
      <c r="F98" s="118">
        <v>2.7E-2</v>
      </c>
      <c r="G98" s="119">
        <v>675.66</v>
      </c>
      <c r="H98" s="119">
        <v>0.22</v>
      </c>
      <c r="I98" s="191">
        <v>0.52</v>
      </c>
      <c r="J98" s="122">
        <v>1.7999999999999999E-2</v>
      </c>
      <c r="K98" s="58"/>
    </row>
    <row r="99" spans="1:11" ht="27" customHeight="1" x14ac:dyDescent="0.25">
      <c r="A99" s="114" t="s">
        <v>550</v>
      </c>
      <c r="B99" s="115">
        <v>264</v>
      </c>
      <c r="C99" s="190">
        <v>0</v>
      </c>
      <c r="D99" s="116">
        <v>0.71899999999999997</v>
      </c>
      <c r="E99" s="117">
        <v>0.21299999999999999</v>
      </c>
      <c r="F99" s="118">
        <v>0.03</v>
      </c>
      <c r="G99" s="119">
        <v>5.22</v>
      </c>
      <c r="H99" s="119">
        <v>0.45</v>
      </c>
      <c r="I99" s="191">
        <v>0.73</v>
      </c>
      <c r="J99" s="122">
        <v>1.9E-2</v>
      </c>
      <c r="K99" s="58"/>
    </row>
    <row r="100" spans="1:11" ht="27" customHeight="1" x14ac:dyDescent="0.25">
      <c r="A100" s="114" t="s">
        <v>551</v>
      </c>
      <c r="B100" s="115">
        <v>326</v>
      </c>
      <c r="C100" s="190">
        <v>0</v>
      </c>
      <c r="D100" s="116">
        <v>0.71899999999999997</v>
      </c>
      <c r="E100" s="117">
        <v>0.21299999999999999</v>
      </c>
      <c r="F100" s="118">
        <v>0.03</v>
      </c>
      <c r="G100" s="119">
        <v>174.36</v>
      </c>
      <c r="H100" s="119">
        <v>0.45</v>
      </c>
      <c r="I100" s="191">
        <v>0.73</v>
      </c>
      <c r="J100" s="122">
        <v>1.9E-2</v>
      </c>
      <c r="K100" s="58"/>
    </row>
    <row r="101" spans="1:11" ht="27" customHeight="1" x14ac:dyDescent="0.25">
      <c r="A101" s="114" t="s">
        <v>552</v>
      </c>
      <c r="B101" s="115">
        <v>265</v>
      </c>
      <c r="C101" s="190">
        <v>0</v>
      </c>
      <c r="D101" s="116">
        <v>0.71899999999999997</v>
      </c>
      <c r="E101" s="117">
        <v>0.21299999999999999</v>
      </c>
      <c r="F101" s="118">
        <v>0.03</v>
      </c>
      <c r="G101" s="119">
        <v>345.2</v>
      </c>
      <c r="H101" s="119">
        <v>0.45</v>
      </c>
      <c r="I101" s="191">
        <v>0.73</v>
      </c>
      <c r="J101" s="122">
        <v>1.9E-2</v>
      </c>
      <c r="K101" s="58"/>
    </row>
    <row r="102" spans="1:11" ht="27" customHeight="1" x14ac:dyDescent="0.25">
      <c r="A102" s="114" t="s">
        <v>553</v>
      </c>
      <c r="B102" s="115">
        <v>266</v>
      </c>
      <c r="C102" s="190">
        <v>0</v>
      </c>
      <c r="D102" s="116">
        <v>0.71899999999999997</v>
      </c>
      <c r="E102" s="117">
        <v>0.21299999999999999</v>
      </c>
      <c r="F102" s="118">
        <v>0.03</v>
      </c>
      <c r="G102" s="119">
        <v>534.39</v>
      </c>
      <c r="H102" s="119">
        <v>0.45</v>
      </c>
      <c r="I102" s="191">
        <v>0.73</v>
      </c>
      <c r="J102" s="122">
        <v>1.9E-2</v>
      </c>
      <c r="K102" s="58"/>
    </row>
    <row r="103" spans="1:11" ht="27" customHeight="1" x14ac:dyDescent="0.25">
      <c r="A103" s="114" t="s">
        <v>554</v>
      </c>
      <c r="B103" s="115">
        <v>267</v>
      </c>
      <c r="C103" s="190">
        <v>0</v>
      </c>
      <c r="D103" s="116">
        <v>0.71899999999999997</v>
      </c>
      <c r="E103" s="117">
        <v>0.21299999999999999</v>
      </c>
      <c r="F103" s="118">
        <v>0.03</v>
      </c>
      <c r="G103" s="119">
        <v>1140.1199999999999</v>
      </c>
      <c r="H103" s="119">
        <v>0.45</v>
      </c>
      <c r="I103" s="191">
        <v>0.73</v>
      </c>
      <c r="J103" s="122">
        <v>1.9E-2</v>
      </c>
      <c r="K103" s="58"/>
    </row>
    <row r="104" spans="1:11" ht="27" customHeight="1" x14ac:dyDescent="0.25">
      <c r="A104" s="114" t="s">
        <v>555</v>
      </c>
      <c r="B104" s="115">
        <v>269</v>
      </c>
      <c r="C104" s="190">
        <v>0</v>
      </c>
      <c r="D104" s="116">
        <v>0.625</v>
      </c>
      <c r="E104" s="117">
        <v>0.17499999999999999</v>
      </c>
      <c r="F104" s="118">
        <v>2.3E-2</v>
      </c>
      <c r="G104" s="119">
        <v>140.11000000000001</v>
      </c>
      <c r="H104" s="119">
        <v>0.66</v>
      </c>
      <c r="I104" s="191">
        <v>1.1200000000000001</v>
      </c>
      <c r="J104" s="122">
        <v>1.4E-2</v>
      </c>
      <c r="K104" s="58"/>
    </row>
    <row r="105" spans="1:11" ht="27" customHeight="1" x14ac:dyDescent="0.25">
      <c r="A105" s="114" t="s">
        <v>556</v>
      </c>
      <c r="B105" s="115">
        <v>327</v>
      </c>
      <c r="C105" s="190">
        <v>0</v>
      </c>
      <c r="D105" s="116">
        <v>0.625</v>
      </c>
      <c r="E105" s="117">
        <v>0.17499999999999999</v>
      </c>
      <c r="F105" s="118">
        <v>2.3E-2</v>
      </c>
      <c r="G105" s="119">
        <v>1413.75</v>
      </c>
      <c r="H105" s="119">
        <v>0.66</v>
      </c>
      <c r="I105" s="191">
        <v>1.1200000000000001</v>
      </c>
      <c r="J105" s="122">
        <v>1.4E-2</v>
      </c>
      <c r="K105" s="58"/>
    </row>
    <row r="106" spans="1:11" ht="27" customHeight="1" x14ac:dyDescent="0.25">
      <c r="A106" s="114" t="s">
        <v>557</v>
      </c>
      <c r="B106" s="115">
        <v>270</v>
      </c>
      <c r="C106" s="190">
        <v>0</v>
      </c>
      <c r="D106" s="116">
        <v>0.625</v>
      </c>
      <c r="E106" s="117">
        <v>0.17499999999999999</v>
      </c>
      <c r="F106" s="118">
        <v>2.3E-2</v>
      </c>
      <c r="G106" s="119">
        <v>3847.81</v>
      </c>
      <c r="H106" s="119">
        <v>0.66</v>
      </c>
      <c r="I106" s="191">
        <v>1.1200000000000001</v>
      </c>
      <c r="J106" s="122">
        <v>1.4E-2</v>
      </c>
      <c r="K106" s="58"/>
    </row>
    <row r="107" spans="1:11" ht="27" customHeight="1" x14ac:dyDescent="0.25">
      <c r="A107" s="114" t="s">
        <v>558</v>
      </c>
      <c r="B107" s="115">
        <v>271</v>
      </c>
      <c r="C107" s="190">
        <v>0</v>
      </c>
      <c r="D107" s="116">
        <v>0.625</v>
      </c>
      <c r="E107" s="117">
        <v>0.17499999999999999</v>
      </c>
      <c r="F107" s="118">
        <v>2.3E-2</v>
      </c>
      <c r="G107" s="119">
        <v>8038.16</v>
      </c>
      <c r="H107" s="119">
        <v>0.66</v>
      </c>
      <c r="I107" s="191">
        <v>1.1200000000000001</v>
      </c>
      <c r="J107" s="122">
        <v>1.4E-2</v>
      </c>
      <c r="K107" s="58"/>
    </row>
    <row r="108" spans="1:11" ht="27" customHeight="1" x14ac:dyDescent="0.25">
      <c r="A108" s="114" t="s">
        <v>559</v>
      </c>
      <c r="B108" s="115">
        <v>272</v>
      </c>
      <c r="C108" s="190">
        <v>0</v>
      </c>
      <c r="D108" s="116">
        <v>0.625</v>
      </c>
      <c r="E108" s="117">
        <v>0.17499999999999999</v>
      </c>
      <c r="F108" s="118">
        <v>2.3E-2</v>
      </c>
      <c r="G108" s="119">
        <v>19120.27</v>
      </c>
      <c r="H108" s="119">
        <v>0.66</v>
      </c>
      <c r="I108" s="191">
        <v>1.1200000000000001</v>
      </c>
      <c r="J108" s="122">
        <v>1.4E-2</v>
      </c>
      <c r="K108" s="58"/>
    </row>
    <row r="109" spans="1:11" ht="27" customHeight="1" x14ac:dyDescent="0.25">
      <c r="A109" s="114" t="s">
        <v>419</v>
      </c>
      <c r="B109" s="115" t="s">
        <v>706</v>
      </c>
      <c r="C109" s="190" t="s">
        <v>453</v>
      </c>
      <c r="D109" s="123">
        <v>2.298</v>
      </c>
      <c r="E109" s="124">
        <v>0.65300000000000002</v>
      </c>
      <c r="F109" s="125">
        <v>0.499</v>
      </c>
      <c r="G109" s="120"/>
      <c r="H109" s="120"/>
      <c r="I109" s="120"/>
      <c r="J109" s="121"/>
      <c r="K109" s="58"/>
    </row>
    <row r="110" spans="1:11" ht="27" customHeight="1" x14ac:dyDescent="0.25">
      <c r="A110" s="114" t="s">
        <v>420</v>
      </c>
      <c r="B110" s="115">
        <v>330</v>
      </c>
      <c r="C110" s="190" t="s">
        <v>649</v>
      </c>
      <c r="D110" s="116">
        <v>-0.874</v>
      </c>
      <c r="E110" s="117">
        <v>-0.27300000000000002</v>
      </c>
      <c r="F110" s="118">
        <v>-0.04</v>
      </c>
      <c r="G110" s="120"/>
      <c r="H110" s="120"/>
      <c r="I110" s="120"/>
      <c r="J110" s="121"/>
      <c r="K110" s="58"/>
    </row>
    <row r="111" spans="1:11" ht="27" customHeight="1" x14ac:dyDescent="0.25">
      <c r="A111" s="114" t="s">
        <v>421</v>
      </c>
      <c r="B111" s="115">
        <v>331</v>
      </c>
      <c r="C111" s="190">
        <v>8</v>
      </c>
      <c r="D111" s="116">
        <v>-0.95899999999999996</v>
      </c>
      <c r="E111" s="117">
        <v>-0.29799999999999999</v>
      </c>
      <c r="F111" s="118">
        <v>-4.2999999999999997E-2</v>
      </c>
      <c r="G111" s="120"/>
      <c r="H111" s="120"/>
      <c r="I111" s="120"/>
      <c r="J111" s="121"/>
      <c r="K111" s="58"/>
    </row>
    <row r="112" spans="1:11" ht="27" customHeight="1" x14ac:dyDescent="0.25">
      <c r="A112" s="114" t="s">
        <v>422</v>
      </c>
      <c r="B112" s="115" t="s">
        <v>707</v>
      </c>
      <c r="C112" s="190">
        <v>0</v>
      </c>
      <c r="D112" s="116">
        <v>-0.874</v>
      </c>
      <c r="E112" s="117">
        <v>-0.27300000000000002</v>
      </c>
      <c r="F112" s="118">
        <v>-0.04</v>
      </c>
      <c r="G112" s="120"/>
      <c r="H112" s="120"/>
      <c r="I112" s="120"/>
      <c r="J112" s="122">
        <v>2.4E-2</v>
      </c>
      <c r="K112" s="58"/>
    </row>
    <row r="113" spans="1:11" ht="27" customHeight="1" x14ac:dyDescent="0.25">
      <c r="A113" s="114" t="s">
        <v>423</v>
      </c>
      <c r="B113" s="115" t="s">
        <v>708</v>
      </c>
      <c r="C113" s="190">
        <v>0</v>
      </c>
      <c r="D113" s="116">
        <v>-0.95899999999999996</v>
      </c>
      <c r="E113" s="117">
        <v>-0.29799999999999999</v>
      </c>
      <c r="F113" s="118">
        <v>-4.2999999999999997E-2</v>
      </c>
      <c r="G113" s="120"/>
      <c r="H113" s="120"/>
      <c r="I113" s="120"/>
      <c r="J113" s="122">
        <v>2.7E-2</v>
      </c>
      <c r="K113" s="58"/>
    </row>
    <row r="114" spans="1:11" ht="27" customHeight="1" x14ac:dyDescent="0.25">
      <c r="A114" s="114" t="s">
        <v>424</v>
      </c>
      <c r="B114" s="115" t="s">
        <v>709</v>
      </c>
      <c r="C114" s="190">
        <v>0</v>
      </c>
      <c r="D114" s="116">
        <v>-1.2010000000000001</v>
      </c>
      <c r="E114" s="117">
        <v>-0.35399999999999998</v>
      </c>
      <c r="F114" s="118">
        <v>-4.9000000000000002E-2</v>
      </c>
      <c r="G114" s="119">
        <v>53.91</v>
      </c>
      <c r="H114" s="120"/>
      <c r="I114" s="120"/>
      <c r="J114" s="122">
        <v>3.6999999999999998E-2</v>
      </c>
      <c r="K114" s="58"/>
    </row>
    <row r="115" spans="1:11" ht="27" customHeight="1" x14ac:dyDescent="0.25">
      <c r="A115" s="114" t="s">
        <v>560</v>
      </c>
      <c r="B115" s="115" t="s">
        <v>710</v>
      </c>
      <c r="C115" s="190" t="s">
        <v>451</v>
      </c>
      <c r="D115" s="116">
        <v>0.46600000000000003</v>
      </c>
      <c r="E115" s="117">
        <v>0.14599999999999999</v>
      </c>
      <c r="F115" s="118">
        <v>2.1000000000000001E-2</v>
      </c>
      <c r="G115" s="119">
        <v>4.38</v>
      </c>
      <c r="H115" s="120"/>
      <c r="I115" s="120"/>
      <c r="J115" s="121"/>
      <c r="K115" s="58"/>
    </row>
    <row r="116" spans="1:11" ht="27" customHeight="1" x14ac:dyDescent="0.25">
      <c r="A116" s="114" t="s">
        <v>561</v>
      </c>
      <c r="B116" s="115">
        <v>340</v>
      </c>
      <c r="C116" s="190">
        <v>2</v>
      </c>
      <c r="D116" s="116">
        <v>0.46600000000000003</v>
      </c>
      <c r="E116" s="117">
        <v>0.14599999999999999</v>
      </c>
      <c r="F116" s="118">
        <v>2.1000000000000001E-2</v>
      </c>
      <c r="G116" s="120"/>
      <c r="H116" s="120"/>
      <c r="I116" s="120"/>
      <c r="J116" s="121"/>
      <c r="K116" s="58"/>
    </row>
    <row r="117" spans="1:11" ht="27" customHeight="1" x14ac:dyDescent="0.25">
      <c r="A117" s="114" t="s">
        <v>562</v>
      </c>
      <c r="B117" s="115">
        <v>273</v>
      </c>
      <c r="C117" s="190" t="s">
        <v>452</v>
      </c>
      <c r="D117" s="116">
        <v>0.54600000000000004</v>
      </c>
      <c r="E117" s="117">
        <v>0.17100000000000001</v>
      </c>
      <c r="F117" s="118">
        <v>2.5000000000000001E-2</v>
      </c>
      <c r="G117" s="119">
        <v>1.63</v>
      </c>
      <c r="H117" s="120"/>
      <c r="I117" s="120"/>
      <c r="J117" s="121"/>
      <c r="K117" s="58"/>
    </row>
    <row r="118" spans="1:11" ht="27" customHeight="1" x14ac:dyDescent="0.25">
      <c r="A118" s="114" t="s">
        <v>563</v>
      </c>
      <c r="B118" s="115" t="s">
        <v>711</v>
      </c>
      <c r="C118" s="190" t="s">
        <v>452</v>
      </c>
      <c r="D118" s="116">
        <v>0.54600000000000004</v>
      </c>
      <c r="E118" s="117">
        <v>0.17100000000000001</v>
      </c>
      <c r="F118" s="118">
        <v>2.5000000000000001E-2</v>
      </c>
      <c r="G118" s="119">
        <v>3.32</v>
      </c>
      <c r="H118" s="120"/>
      <c r="I118" s="120"/>
      <c r="J118" s="121"/>
      <c r="K118" s="58"/>
    </row>
    <row r="119" spans="1:11" ht="27" customHeight="1" x14ac:dyDescent="0.25">
      <c r="A119" s="114" t="s">
        <v>564</v>
      </c>
      <c r="B119" s="115">
        <v>274</v>
      </c>
      <c r="C119" s="190" t="s">
        <v>452</v>
      </c>
      <c r="D119" s="116">
        <v>0.54600000000000004</v>
      </c>
      <c r="E119" s="117">
        <v>0.17100000000000001</v>
      </c>
      <c r="F119" s="118">
        <v>2.5000000000000001E-2</v>
      </c>
      <c r="G119" s="119">
        <v>7.64</v>
      </c>
      <c r="H119" s="120"/>
      <c r="I119" s="120"/>
      <c r="J119" s="121"/>
      <c r="K119" s="58"/>
    </row>
    <row r="120" spans="1:11" ht="27" customHeight="1" x14ac:dyDescent="0.25">
      <c r="A120" s="114" t="s">
        <v>565</v>
      </c>
      <c r="B120" s="115">
        <v>276</v>
      </c>
      <c r="C120" s="190" t="s">
        <v>452</v>
      </c>
      <c r="D120" s="116">
        <v>0.54600000000000004</v>
      </c>
      <c r="E120" s="117">
        <v>0.17100000000000001</v>
      </c>
      <c r="F120" s="118">
        <v>2.5000000000000001E-2</v>
      </c>
      <c r="G120" s="119">
        <v>14.74</v>
      </c>
      <c r="H120" s="120"/>
      <c r="I120" s="120"/>
      <c r="J120" s="121"/>
      <c r="K120" s="58"/>
    </row>
    <row r="121" spans="1:11" ht="27" customHeight="1" x14ac:dyDescent="0.25">
      <c r="A121" s="114" t="s">
        <v>566</v>
      </c>
      <c r="B121" s="115">
        <v>277</v>
      </c>
      <c r="C121" s="190" t="s">
        <v>452</v>
      </c>
      <c r="D121" s="116">
        <v>0.54600000000000004</v>
      </c>
      <c r="E121" s="117">
        <v>0.17100000000000001</v>
      </c>
      <c r="F121" s="118">
        <v>2.5000000000000001E-2</v>
      </c>
      <c r="G121" s="119">
        <v>45.96</v>
      </c>
      <c r="H121" s="120"/>
      <c r="I121" s="120"/>
      <c r="J121" s="121"/>
      <c r="K121" s="58"/>
    </row>
    <row r="122" spans="1:11" ht="27" customHeight="1" x14ac:dyDescent="0.25">
      <c r="A122" s="114" t="s">
        <v>425</v>
      </c>
      <c r="B122" s="115">
        <v>343</v>
      </c>
      <c r="C122" s="190">
        <v>4</v>
      </c>
      <c r="D122" s="116">
        <v>0.54600000000000004</v>
      </c>
      <c r="E122" s="117">
        <v>0.17100000000000001</v>
      </c>
      <c r="F122" s="118">
        <v>2.5000000000000001E-2</v>
      </c>
      <c r="G122" s="120"/>
      <c r="H122" s="120"/>
      <c r="I122" s="120"/>
      <c r="J122" s="121"/>
      <c r="K122" s="58"/>
    </row>
    <row r="123" spans="1:11" ht="27" customHeight="1" x14ac:dyDescent="0.25">
      <c r="A123" s="114" t="s">
        <v>567</v>
      </c>
      <c r="B123" s="115">
        <v>278</v>
      </c>
      <c r="C123" s="190">
        <v>0</v>
      </c>
      <c r="D123" s="116">
        <v>0.41399999999999998</v>
      </c>
      <c r="E123" s="117">
        <v>0.128</v>
      </c>
      <c r="F123" s="118">
        <v>1.7999999999999999E-2</v>
      </c>
      <c r="G123" s="119">
        <v>2.35</v>
      </c>
      <c r="H123" s="119">
        <v>0.15</v>
      </c>
      <c r="I123" s="191">
        <v>0.35</v>
      </c>
      <c r="J123" s="122">
        <v>1.2E-2</v>
      </c>
      <c r="K123" s="58"/>
    </row>
    <row r="124" spans="1:11" ht="27" customHeight="1" x14ac:dyDescent="0.25">
      <c r="A124" s="114" t="s">
        <v>568</v>
      </c>
      <c r="B124" s="115">
        <v>345</v>
      </c>
      <c r="C124" s="190">
        <v>0</v>
      </c>
      <c r="D124" s="116">
        <v>0.41399999999999998</v>
      </c>
      <c r="E124" s="117">
        <v>0.128</v>
      </c>
      <c r="F124" s="118">
        <v>1.7999999999999999E-2</v>
      </c>
      <c r="G124" s="119">
        <v>69.849999999999994</v>
      </c>
      <c r="H124" s="119">
        <v>0.15</v>
      </c>
      <c r="I124" s="191">
        <v>0.35</v>
      </c>
      <c r="J124" s="122">
        <v>1.2E-2</v>
      </c>
      <c r="K124" s="58"/>
    </row>
    <row r="125" spans="1:11" ht="27" customHeight="1" x14ac:dyDescent="0.25">
      <c r="A125" s="114" t="s">
        <v>569</v>
      </c>
      <c r="B125" s="115">
        <v>282</v>
      </c>
      <c r="C125" s="190">
        <v>0</v>
      </c>
      <c r="D125" s="116">
        <v>0.41399999999999998</v>
      </c>
      <c r="E125" s="117">
        <v>0.128</v>
      </c>
      <c r="F125" s="118">
        <v>1.7999999999999999E-2</v>
      </c>
      <c r="G125" s="119">
        <v>138.03</v>
      </c>
      <c r="H125" s="119">
        <v>0.15</v>
      </c>
      <c r="I125" s="191">
        <v>0.35</v>
      </c>
      <c r="J125" s="122">
        <v>1.2E-2</v>
      </c>
      <c r="K125" s="58"/>
    </row>
    <row r="126" spans="1:11" ht="27" customHeight="1" x14ac:dyDescent="0.25">
      <c r="A126" s="114" t="s">
        <v>570</v>
      </c>
      <c r="B126" s="115">
        <v>283</v>
      </c>
      <c r="C126" s="190">
        <v>0</v>
      </c>
      <c r="D126" s="116">
        <v>0.41399999999999998</v>
      </c>
      <c r="E126" s="117">
        <v>0.128</v>
      </c>
      <c r="F126" s="118">
        <v>1.7999999999999999E-2</v>
      </c>
      <c r="G126" s="119">
        <v>213.54</v>
      </c>
      <c r="H126" s="119">
        <v>0.15</v>
      </c>
      <c r="I126" s="191">
        <v>0.35</v>
      </c>
      <c r="J126" s="122">
        <v>1.2E-2</v>
      </c>
      <c r="K126" s="58"/>
    </row>
    <row r="127" spans="1:11" ht="27" customHeight="1" x14ac:dyDescent="0.25">
      <c r="A127" s="114" t="s">
        <v>571</v>
      </c>
      <c r="B127" s="115">
        <v>284</v>
      </c>
      <c r="C127" s="190">
        <v>0</v>
      </c>
      <c r="D127" s="116">
        <v>0.41399999999999998</v>
      </c>
      <c r="E127" s="117">
        <v>0.128</v>
      </c>
      <c r="F127" s="118">
        <v>1.7999999999999999E-2</v>
      </c>
      <c r="G127" s="119">
        <v>455.27</v>
      </c>
      <c r="H127" s="119">
        <v>0.15</v>
      </c>
      <c r="I127" s="191">
        <v>0.35</v>
      </c>
      <c r="J127" s="122">
        <v>1.2E-2</v>
      </c>
      <c r="K127" s="58"/>
    </row>
    <row r="128" spans="1:11" ht="27" customHeight="1" x14ac:dyDescent="0.25">
      <c r="A128" s="114" t="s">
        <v>572</v>
      </c>
      <c r="B128" s="115">
        <v>285</v>
      </c>
      <c r="C128" s="190">
        <v>0</v>
      </c>
      <c r="D128" s="116">
        <v>0.48399999999999999</v>
      </c>
      <c r="E128" s="117">
        <v>0.14399999999999999</v>
      </c>
      <c r="F128" s="118">
        <v>0.02</v>
      </c>
      <c r="G128" s="119">
        <v>3.66</v>
      </c>
      <c r="H128" s="119">
        <v>0.3</v>
      </c>
      <c r="I128" s="191">
        <v>0.49</v>
      </c>
      <c r="J128" s="122">
        <v>1.2999999999999999E-2</v>
      </c>
      <c r="K128" s="58"/>
    </row>
    <row r="129" spans="1:11" ht="27" customHeight="1" x14ac:dyDescent="0.25">
      <c r="A129" s="114" t="s">
        <v>573</v>
      </c>
      <c r="B129" s="115">
        <v>346</v>
      </c>
      <c r="C129" s="190">
        <v>0</v>
      </c>
      <c r="D129" s="116">
        <v>0.48399999999999999</v>
      </c>
      <c r="E129" s="117">
        <v>0.14399999999999999</v>
      </c>
      <c r="F129" s="118">
        <v>0.02</v>
      </c>
      <c r="G129" s="119">
        <v>117.6</v>
      </c>
      <c r="H129" s="119">
        <v>0.3</v>
      </c>
      <c r="I129" s="191">
        <v>0.49</v>
      </c>
      <c r="J129" s="122">
        <v>1.2999999999999999E-2</v>
      </c>
      <c r="K129" s="58"/>
    </row>
    <row r="130" spans="1:11" ht="27" customHeight="1" x14ac:dyDescent="0.25">
      <c r="A130" s="114" t="s">
        <v>574</v>
      </c>
      <c r="B130" s="115">
        <v>286</v>
      </c>
      <c r="C130" s="190">
        <v>0</v>
      </c>
      <c r="D130" s="116">
        <v>0.48399999999999999</v>
      </c>
      <c r="E130" s="117">
        <v>0.14399999999999999</v>
      </c>
      <c r="F130" s="118">
        <v>0.02</v>
      </c>
      <c r="G130" s="119">
        <v>232.68</v>
      </c>
      <c r="H130" s="119">
        <v>0.3</v>
      </c>
      <c r="I130" s="191">
        <v>0.49</v>
      </c>
      <c r="J130" s="122">
        <v>1.2999999999999999E-2</v>
      </c>
      <c r="K130" s="58"/>
    </row>
    <row r="131" spans="1:11" ht="27" customHeight="1" x14ac:dyDescent="0.25">
      <c r="A131" s="114" t="s">
        <v>575</v>
      </c>
      <c r="B131" s="115">
        <v>288</v>
      </c>
      <c r="C131" s="190">
        <v>0</v>
      </c>
      <c r="D131" s="116">
        <v>0.48399999999999999</v>
      </c>
      <c r="E131" s="117">
        <v>0.14399999999999999</v>
      </c>
      <c r="F131" s="118">
        <v>0.02</v>
      </c>
      <c r="G131" s="119">
        <v>360.12</v>
      </c>
      <c r="H131" s="119">
        <v>0.3</v>
      </c>
      <c r="I131" s="191">
        <v>0.49</v>
      </c>
      <c r="J131" s="122">
        <v>1.2999999999999999E-2</v>
      </c>
      <c r="K131" s="58"/>
    </row>
    <row r="132" spans="1:11" ht="27" customHeight="1" x14ac:dyDescent="0.25">
      <c r="A132" s="114" t="s">
        <v>576</v>
      </c>
      <c r="B132" s="115">
        <v>289</v>
      </c>
      <c r="C132" s="190">
        <v>0</v>
      </c>
      <c r="D132" s="116">
        <v>0.48399999999999999</v>
      </c>
      <c r="E132" s="117">
        <v>0.14399999999999999</v>
      </c>
      <c r="F132" s="118">
        <v>0.02</v>
      </c>
      <c r="G132" s="119">
        <v>768.14</v>
      </c>
      <c r="H132" s="119">
        <v>0.3</v>
      </c>
      <c r="I132" s="191">
        <v>0.49</v>
      </c>
      <c r="J132" s="122">
        <v>1.2999999999999999E-2</v>
      </c>
      <c r="K132" s="58"/>
    </row>
    <row r="133" spans="1:11" ht="27" customHeight="1" x14ac:dyDescent="0.25">
      <c r="A133" s="114" t="s">
        <v>577</v>
      </c>
      <c r="B133" s="115">
        <v>292</v>
      </c>
      <c r="C133" s="190">
        <v>0</v>
      </c>
      <c r="D133" s="116">
        <v>0.42099999999999999</v>
      </c>
      <c r="E133" s="117">
        <v>0.11799999999999999</v>
      </c>
      <c r="F133" s="118">
        <v>1.6E-2</v>
      </c>
      <c r="G133" s="119">
        <v>94.52</v>
      </c>
      <c r="H133" s="119">
        <v>0.45</v>
      </c>
      <c r="I133" s="191">
        <v>0.75</v>
      </c>
      <c r="J133" s="122">
        <v>0.01</v>
      </c>
      <c r="K133" s="58"/>
    </row>
    <row r="134" spans="1:11" ht="27" customHeight="1" x14ac:dyDescent="0.25">
      <c r="A134" s="114" t="s">
        <v>578</v>
      </c>
      <c r="B134" s="115">
        <v>347</v>
      </c>
      <c r="C134" s="190">
        <v>0</v>
      </c>
      <c r="D134" s="116">
        <v>0.42099999999999999</v>
      </c>
      <c r="E134" s="117">
        <v>0.11799999999999999</v>
      </c>
      <c r="F134" s="118">
        <v>1.6E-2</v>
      </c>
      <c r="G134" s="119">
        <v>952.45</v>
      </c>
      <c r="H134" s="119">
        <v>0.45</v>
      </c>
      <c r="I134" s="191">
        <v>0.75</v>
      </c>
      <c r="J134" s="122">
        <v>0.01</v>
      </c>
      <c r="K134" s="58"/>
    </row>
    <row r="135" spans="1:11" ht="27" customHeight="1" x14ac:dyDescent="0.25">
      <c r="A135" s="114" t="s">
        <v>579</v>
      </c>
      <c r="B135" s="115">
        <v>293</v>
      </c>
      <c r="C135" s="190">
        <v>0</v>
      </c>
      <c r="D135" s="116">
        <v>0.42099999999999999</v>
      </c>
      <c r="E135" s="117">
        <v>0.11799999999999999</v>
      </c>
      <c r="F135" s="118">
        <v>1.6E-2</v>
      </c>
      <c r="G135" s="119">
        <v>2592.0500000000002</v>
      </c>
      <c r="H135" s="119">
        <v>0.45</v>
      </c>
      <c r="I135" s="191">
        <v>0.75</v>
      </c>
      <c r="J135" s="122">
        <v>0.01</v>
      </c>
      <c r="K135" s="58"/>
    </row>
    <row r="136" spans="1:11" ht="27" customHeight="1" x14ac:dyDescent="0.25">
      <c r="A136" s="114" t="s">
        <v>580</v>
      </c>
      <c r="B136" s="115">
        <v>294</v>
      </c>
      <c r="C136" s="190">
        <v>0</v>
      </c>
      <c r="D136" s="116">
        <v>0.42099999999999999</v>
      </c>
      <c r="E136" s="117">
        <v>0.11799999999999999</v>
      </c>
      <c r="F136" s="118">
        <v>1.6E-2</v>
      </c>
      <c r="G136" s="119">
        <v>5414.69</v>
      </c>
      <c r="H136" s="119">
        <v>0.45</v>
      </c>
      <c r="I136" s="191">
        <v>0.75</v>
      </c>
      <c r="J136" s="122">
        <v>0.01</v>
      </c>
      <c r="K136" s="58"/>
    </row>
    <row r="137" spans="1:11" ht="27" customHeight="1" x14ac:dyDescent="0.25">
      <c r="A137" s="114" t="s">
        <v>581</v>
      </c>
      <c r="B137" s="115">
        <v>295</v>
      </c>
      <c r="C137" s="190">
        <v>0</v>
      </c>
      <c r="D137" s="116">
        <v>0.42099999999999999</v>
      </c>
      <c r="E137" s="117">
        <v>0.11799999999999999</v>
      </c>
      <c r="F137" s="118">
        <v>1.6E-2</v>
      </c>
      <c r="G137" s="119">
        <v>12879.65</v>
      </c>
      <c r="H137" s="119">
        <v>0.45</v>
      </c>
      <c r="I137" s="191">
        <v>0.75</v>
      </c>
      <c r="J137" s="122">
        <v>0.01</v>
      </c>
      <c r="K137" s="58"/>
    </row>
    <row r="138" spans="1:11" ht="27" customHeight="1" x14ac:dyDescent="0.25">
      <c r="A138" s="114" t="s">
        <v>426</v>
      </c>
      <c r="B138" s="115" t="s">
        <v>712</v>
      </c>
      <c r="C138" s="190" t="s">
        <v>453</v>
      </c>
      <c r="D138" s="123">
        <v>1.548</v>
      </c>
      <c r="E138" s="124">
        <v>0.44</v>
      </c>
      <c r="F138" s="125">
        <v>0.33600000000000002</v>
      </c>
      <c r="G138" s="120"/>
      <c r="H138" s="120"/>
      <c r="I138" s="120"/>
      <c r="J138" s="121"/>
      <c r="K138" s="58"/>
    </row>
    <row r="139" spans="1:11" ht="27" customHeight="1" x14ac:dyDescent="0.25">
      <c r="A139" s="114" t="s">
        <v>427</v>
      </c>
      <c r="B139" s="115">
        <v>350</v>
      </c>
      <c r="C139" s="190" t="s">
        <v>649</v>
      </c>
      <c r="D139" s="116">
        <v>-0.58899999999999997</v>
      </c>
      <c r="E139" s="117">
        <v>-0.184</v>
      </c>
      <c r="F139" s="118">
        <v>-2.7E-2</v>
      </c>
      <c r="G139" s="120"/>
      <c r="H139" s="120"/>
      <c r="I139" s="120"/>
      <c r="J139" s="121"/>
      <c r="K139" s="58"/>
    </row>
    <row r="140" spans="1:11" ht="27" customHeight="1" x14ac:dyDescent="0.25">
      <c r="A140" s="114" t="s">
        <v>428</v>
      </c>
      <c r="B140" s="115">
        <v>351</v>
      </c>
      <c r="C140" s="190">
        <v>8</v>
      </c>
      <c r="D140" s="116">
        <v>-0.64600000000000002</v>
      </c>
      <c r="E140" s="117">
        <v>-0.20100000000000001</v>
      </c>
      <c r="F140" s="118">
        <v>-2.9000000000000001E-2</v>
      </c>
      <c r="G140" s="120"/>
      <c r="H140" s="120"/>
      <c r="I140" s="120"/>
      <c r="J140" s="121"/>
      <c r="K140" s="58"/>
    </row>
    <row r="141" spans="1:11" ht="27" customHeight="1" x14ac:dyDescent="0.25">
      <c r="A141" s="114" t="s">
        <v>429</v>
      </c>
      <c r="B141" s="115" t="s">
        <v>713</v>
      </c>
      <c r="C141" s="190">
        <v>0</v>
      </c>
      <c r="D141" s="116">
        <v>-0.58899999999999997</v>
      </c>
      <c r="E141" s="117">
        <v>-0.184</v>
      </c>
      <c r="F141" s="118">
        <v>-2.7E-2</v>
      </c>
      <c r="G141" s="120"/>
      <c r="H141" s="120"/>
      <c r="I141" s="120"/>
      <c r="J141" s="122">
        <v>1.6E-2</v>
      </c>
      <c r="K141" s="58"/>
    </row>
    <row r="142" spans="1:11" ht="27" customHeight="1" x14ac:dyDescent="0.25">
      <c r="A142" s="114" t="s">
        <v>430</v>
      </c>
      <c r="B142" s="115" t="s">
        <v>714</v>
      </c>
      <c r="C142" s="190">
        <v>0</v>
      </c>
      <c r="D142" s="116">
        <v>-0.64600000000000002</v>
      </c>
      <c r="E142" s="117">
        <v>-0.20100000000000001</v>
      </c>
      <c r="F142" s="118">
        <v>-2.9000000000000001E-2</v>
      </c>
      <c r="G142" s="120"/>
      <c r="H142" s="120"/>
      <c r="I142" s="120"/>
      <c r="J142" s="122">
        <v>1.7999999999999999E-2</v>
      </c>
      <c r="K142" s="58"/>
    </row>
    <row r="143" spans="1:11" ht="27" customHeight="1" x14ac:dyDescent="0.25">
      <c r="A143" s="114" t="s">
        <v>431</v>
      </c>
      <c r="B143" s="115" t="s">
        <v>715</v>
      </c>
      <c r="C143" s="190">
        <v>0</v>
      </c>
      <c r="D143" s="116">
        <v>-0.80900000000000005</v>
      </c>
      <c r="E143" s="117">
        <v>-0.23899999999999999</v>
      </c>
      <c r="F143" s="118">
        <v>-3.3000000000000002E-2</v>
      </c>
      <c r="G143" s="119">
        <v>36.31</v>
      </c>
      <c r="H143" s="120"/>
      <c r="I143" s="120"/>
      <c r="J143" s="122">
        <v>2.5000000000000001E-2</v>
      </c>
      <c r="K143" s="58"/>
    </row>
    <row r="144" spans="1:11" ht="27" customHeight="1" x14ac:dyDescent="0.25">
      <c r="A144" s="114" t="s">
        <v>582</v>
      </c>
      <c r="B144" s="115" t="s">
        <v>716</v>
      </c>
      <c r="C144" s="190" t="s">
        <v>451</v>
      </c>
      <c r="D144" s="116">
        <v>0.24199999999999999</v>
      </c>
      <c r="E144" s="117">
        <v>7.5999999999999998E-2</v>
      </c>
      <c r="F144" s="118">
        <v>1.0999999999999999E-2</v>
      </c>
      <c r="G144" s="119">
        <v>2.58</v>
      </c>
      <c r="H144" s="120"/>
      <c r="I144" s="120"/>
      <c r="J144" s="121"/>
      <c r="K144" s="58"/>
    </row>
    <row r="145" spans="1:11" ht="27" customHeight="1" x14ac:dyDescent="0.25">
      <c r="A145" s="114" t="s">
        <v>583</v>
      </c>
      <c r="B145" s="115">
        <v>360</v>
      </c>
      <c r="C145" s="190">
        <v>2</v>
      </c>
      <c r="D145" s="116">
        <v>0.24199999999999999</v>
      </c>
      <c r="E145" s="117">
        <v>7.5999999999999998E-2</v>
      </c>
      <c r="F145" s="118">
        <v>1.0999999999999999E-2</v>
      </c>
      <c r="G145" s="120"/>
      <c r="H145" s="120"/>
      <c r="I145" s="120"/>
      <c r="J145" s="121"/>
      <c r="K145" s="58"/>
    </row>
    <row r="146" spans="1:11" ht="27" customHeight="1" x14ac:dyDescent="0.25">
      <c r="A146" s="114" t="s">
        <v>584</v>
      </c>
      <c r="B146" s="115">
        <v>296</v>
      </c>
      <c r="C146" s="190" t="s">
        <v>452</v>
      </c>
      <c r="D146" s="116">
        <v>0.28299999999999997</v>
      </c>
      <c r="E146" s="117">
        <v>8.8999999999999996E-2</v>
      </c>
      <c r="F146" s="118">
        <v>1.2999999999999999E-2</v>
      </c>
      <c r="G146" s="119">
        <v>1.06</v>
      </c>
      <c r="H146" s="120"/>
      <c r="I146" s="120"/>
      <c r="J146" s="121"/>
      <c r="K146" s="58"/>
    </row>
    <row r="147" spans="1:11" ht="27" customHeight="1" x14ac:dyDescent="0.25">
      <c r="A147" s="114" t="s">
        <v>585</v>
      </c>
      <c r="B147" s="115" t="s">
        <v>717</v>
      </c>
      <c r="C147" s="190" t="s">
        <v>452</v>
      </c>
      <c r="D147" s="116">
        <v>0.28299999999999997</v>
      </c>
      <c r="E147" s="117">
        <v>8.8999999999999996E-2</v>
      </c>
      <c r="F147" s="118">
        <v>1.2999999999999999E-2</v>
      </c>
      <c r="G147" s="119">
        <v>1.94</v>
      </c>
      <c r="H147" s="120"/>
      <c r="I147" s="120"/>
      <c r="J147" s="121"/>
      <c r="K147" s="58"/>
    </row>
    <row r="148" spans="1:11" ht="27" customHeight="1" x14ac:dyDescent="0.25">
      <c r="A148" s="114" t="s">
        <v>586</v>
      </c>
      <c r="B148" s="115">
        <v>298</v>
      </c>
      <c r="C148" s="190" t="s">
        <v>452</v>
      </c>
      <c r="D148" s="116">
        <v>0.28299999999999997</v>
      </c>
      <c r="E148" s="117">
        <v>8.8999999999999996E-2</v>
      </c>
      <c r="F148" s="118">
        <v>1.2999999999999999E-2</v>
      </c>
      <c r="G148" s="119">
        <v>4.18</v>
      </c>
      <c r="H148" s="120"/>
      <c r="I148" s="120"/>
      <c r="J148" s="121"/>
      <c r="K148" s="58"/>
    </row>
    <row r="149" spans="1:11" ht="27" customHeight="1" x14ac:dyDescent="0.25">
      <c r="A149" s="114" t="s">
        <v>587</v>
      </c>
      <c r="B149" s="115">
        <v>300</v>
      </c>
      <c r="C149" s="190" t="s">
        <v>452</v>
      </c>
      <c r="D149" s="116">
        <v>0.28299999999999997</v>
      </c>
      <c r="E149" s="117">
        <v>8.8999999999999996E-2</v>
      </c>
      <c r="F149" s="118">
        <v>1.2999999999999999E-2</v>
      </c>
      <c r="G149" s="119">
        <v>7.86</v>
      </c>
      <c r="H149" s="120"/>
      <c r="I149" s="120"/>
      <c r="J149" s="121"/>
      <c r="K149" s="58"/>
    </row>
    <row r="150" spans="1:11" ht="27" customHeight="1" x14ac:dyDescent="0.25">
      <c r="A150" s="114" t="s">
        <v>588</v>
      </c>
      <c r="B150" s="115">
        <v>301</v>
      </c>
      <c r="C150" s="190" t="s">
        <v>452</v>
      </c>
      <c r="D150" s="116">
        <v>0.28299999999999997</v>
      </c>
      <c r="E150" s="117">
        <v>8.8999999999999996E-2</v>
      </c>
      <c r="F150" s="118">
        <v>1.2999999999999999E-2</v>
      </c>
      <c r="G150" s="119">
        <v>24.06</v>
      </c>
      <c r="H150" s="120"/>
      <c r="I150" s="120"/>
      <c r="J150" s="121"/>
      <c r="K150" s="58"/>
    </row>
    <row r="151" spans="1:11" ht="27" customHeight="1" x14ac:dyDescent="0.25">
      <c r="A151" s="114" t="s">
        <v>432</v>
      </c>
      <c r="B151" s="115">
        <v>363</v>
      </c>
      <c r="C151" s="190">
        <v>4</v>
      </c>
      <c r="D151" s="116">
        <v>0.28299999999999997</v>
      </c>
      <c r="E151" s="117">
        <v>8.8999999999999996E-2</v>
      </c>
      <c r="F151" s="118">
        <v>1.2999999999999999E-2</v>
      </c>
      <c r="G151" s="120"/>
      <c r="H151" s="120"/>
      <c r="I151" s="120"/>
      <c r="J151" s="121"/>
      <c r="K151" s="58"/>
    </row>
    <row r="152" spans="1:11" ht="27" customHeight="1" x14ac:dyDescent="0.25">
      <c r="A152" s="114" t="s">
        <v>589</v>
      </c>
      <c r="B152" s="115">
        <v>314</v>
      </c>
      <c r="C152" s="190">
        <v>0</v>
      </c>
      <c r="D152" s="116">
        <v>0.215</v>
      </c>
      <c r="E152" s="117">
        <v>6.6000000000000003E-2</v>
      </c>
      <c r="F152" s="118">
        <v>0.01</v>
      </c>
      <c r="G152" s="119">
        <v>1.43</v>
      </c>
      <c r="H152" s="119">
        <v>0.08</v>
      </c>
      <c r="I152" s="191">
        <v>0.18</v>
      </c>
      <c r="J152" s="122">
        <v>6.0000000000000001E-3</v>
      </c>
      <c r="K152" s="58"/>
    </row>
    <row r="153" spans="1:11" ht="27" customHeight="1" x14ac:dyDescent="0.25">
      <c r="A153" s="114" t="s">
        <v>590</v>
      </c>
      <c r="B153" s="115">
        <v>365</v>
      </c>
      <c r="C153" s="190">
        <v>0</v>
      </c>
      <c r="D153" s="116">
        <v>0.215</v>
      </c>
      <c r="E153" s="117">
        <v>6.6000000000000003E-2</v>
      </c>
      <c r="F153" s="118">
        <v>0.01</v>
      </c>
      <c r="G153" s="119">
        <v>36.46</v>
      </c>
      <c r="H153" s="119">
        <v>0.08</v>
      </c>
      <c r="I153" s="191">
        <v>0.18</v>
      </c>
      <c r="J153" s="122">
        <v>6.0000000000000001E-3</v>
      </c>
      <c r="K153" s="58"/>
    </row>
    <row r="154" spans="1:11" ht="27" customHeight="1" x14ac:dyDescent="0.25">
      <c r="A154" s="114" t="s">
        <v>591</v>
      </c>
      <c r="B154" s="115">
        <v>328</v>
      </c>
      <c r="C154" s="190">
        <v>0</v>
      </c>
      <c r="D154" s="116">
        <v>0.215</v>
      </c>
      <c r="E154" s="117">
        <v>6.6000000000000003E-2</v>
      </c>
      <c r="F154" s="118">
        <v>0.01</v>
      </c>
      <c r="G154" s="119">
        <v>71.83</v>
      </c>
      <c r="H154" s="119">
        <v>0.08</v>
      </c>
      <c r="I154" s="191">
        <v>0.18</v>
      </c>
      <c r="J154" s="122">
        <v>6.0000000000000001E-3</v>
      </c>
      <c r="K154" s="58"/>
    </row>
    <row r="155" spans="1:11" ht="27" customHeight="1" x14ac:dyDescent="0.25">
      <c r="A155" s="114" t="s">
        <v>592</v>
      </c>
      <c r="B155" s="115">
        <v>348</v>
      </c>
      <c r="C155" s="190">
        <v>0</v>
      </c>
      <c r="D155" s="116">
        <v>0.215</v>
      </c>
      <c r="E155" s="117">
        <v>6.6000000000000003E-2</v>
      </c>
      <c r="F155" s="118">
        <v>0.01</v>
      </c>
      <c r="G155" s="119">
        <v>111</v>
      </c>
      <c r="H155" s="119">
        <v>0.08</v>
      </c>
      <c r="I155" s="191">
        <v>0.18</v>
      </c>
      <c r="J155" s="122">
        <v>6.0000000000000001E-3</v>
      </c>
      <c r="K155" s="58"/>
    </row>
    <row r="156" spans="1:11" ht="27" customHeight="1" x14ac:dyDescent="0.25">
      <c r="A156" s="114" t="s">
        <v>593</v>
      </c>
      <c r="B156" s="115">
        <v>368</v>
      </c>
      <c r="C156" s="190">
        <v>0</v>
      </c>
      <c r="D156" s="116">
        <v>0.215</v>
      </c>
      <c r="E156" s="117">
        <v>6.6000000000000003E-2</v>
      </c>
      <c r="F156" s="118">
        <v>0.01</v>
      </c>
      <c r="G156" s="119">
        <v>236.42</v>
      </c>
      <c r="H156" s="119">
        <v>0.08</v>
      </c>
      <c r="I156" s="191">
        <v>0.18</v>
      </c>
      <c r="J156" s="122">
        <v>6.0000000000000001E-3</v>
      </c>
      <c r="K156" s="58"/>
    </row>
    <row r="157" spans="1:11" ht="27" customHeight="1" x14ac:dyDescent="0.25">
      <c r="A157" s="114" t="s">
        <v>594</v>
      </c>
      <c r="B157" s="115">
        <v>388</v>
      </c>
      <c r="C157" s="190">
        <v>0</v>
      </c>
      <c r="D157" s="116">
        <v>0.251</v>
      </c>
      <c r="E157" s="117">
        <v>7.4999999999999997E-2</v>
      </c>
      <c r="F157" s="118">
        <v>0.01</v>
      </c>
      <c r="G157" s="119">
        <v>2.11</v>
      </c>
      <c r="H157" s="119">
        <v>0.16</v>
      </c>
      <c r="I157" s="191">
        <v>0.25</v>
      </c>
      <c r="J157" s="122">
        <v>7.0000000000000001E-3</v>
      </c>
      <c r="K157" s="58"/>
    </row>
    <row r="158" spans="1:11" ht="27" customHeight="1" x14ac:dyDescent="0.25">
      <c r="A158" s="114" t="s">
        <v>595</v>
      </c>
      <c r="B158" s="115">
        <v>366</v>
      </c>
      <c r="C158" s="190">
        <v>0</v>
      </c>
      <c r="D158" s="116">
        <v>0.251</v>
      </c>
      <c r="E158" s="117">
        <v>7.4999999999999997E-2</v>
      </c>
      <c r="F158" s="118">
        <v>0.01</v>
      </c>
      <c r="G158" s="119">
        <v>61.23</v>
      </c>
      <c r="H158" s="119">
        <v>0.16</v>
      </c>
      <c r="I158" s="191">
        <v>0.25</v>
      </c>
      <c r="J158" s="122">
        <v>7.0000000000000001E-3</v>
      </c>
      <c r="K158" s="58"/>
    </row>
    <row r="159" spans="1:11" ht="27" customHeight="1" x14ac:dyDescent="0.25">
      <c r="A159" s="114" t="s">
        <v>596</v>
      </c>
      <c r="B159" s="115">
        <v>432</v>
      </c>
      <c r="C159" s="190">
        <v>0</v>
      </c>
      <c r="D159" s="116">
        <v>0.251</v>
      </c>
      <c r="E159" s="117">
        <v>7.4999999999999997E-2</v>
      </c>
      <c r="F159" s="118">
        <v>0.01</v>
      </c>
      <c r="G159" s="119">
        <v>120.93</v>
      </c>
      <c r="H159" s="119">
        <v>0.16</v>
      </c>
      <c r="I159" s="191">
        <v>0.25</v>
      </c>
      <c r="J159" s="122">
        <v>7.0000000000000001E-3</v>
      </c>
      <c r="K159" s="58"/>
    </row>
    <row r="160" spans="1:11" ht="27" customHeight="1" x14ac:dyDescent="0.25">
      <c r="A160" s="114" t="s">
        <v>597</v>
      </c>
      <c r="B160" s="115">
        <v>433</v>
      </c>
      <c r="C160" s="190">
        <v>0</v>
      </c>
      <c r="D160" s="116">
        <v>0.251</v>
      </c>
      <c r="E160" s="117">
        <v>7.4999999999999997E-2</v>
      </c>
      <c r="F160" s="118">
        <v>0.01</v>
      </c>
      <c r="G160" s="119">
        <v>187.05</v>
      </c>
      <c r="H160" s="119">
        <v>0.16</v>
      </c>
      <c r="I160" s="191">
        <v>0.25</v>
      </c>
      <c r="J160" s="122">
        <v>7.0000000000000001E-3</v>
      </c>
      <c r="K160" s="58"/>
    </row>
    <row r="161" spans="1:11" ht="27" customHeight="1" x14ac:dyDescent="0.25">
      <c r="A161" s="114" t="s">
        <v>598</v>
      </c>
      <c r="B161" s="115">
        <v>434</v>
      </c>
      <c r="C161" s="190">
        <v>0</v>
      </c>
      <c r="D161" s="116">
        <v>0.251</v>
      </c>
      <c r="E161" s="117">
        <v>7.4999999999999997E-2</v>
      </c>
      <c r="F161" s="118">
        <v>0.01</v>
      </c>
      <c r="G161" s="119">
        <v>398.74</v>
      </c>
      <c r="H161" s="119">
        <v>0.16</v>
      </c>
      <c r="I161" s="191">
        <v>0.25</v>
      </c>
      <c r="J161" s="122">
        <v>7.0000000000000001E-3</v>
      </c>
      <c r="K161" s="58"/>
    </row>
    <row r="162" spans="1:11" ht="27" customHeight="1" x14ac:dyDescent="0.25">
      <c r="A162" s="114" t="s">
        <v>599</v>
      </c>
      <c r="B162" s="115">
        <v>435</v>
      </c>
      <c r="C162" s="190">
        <v>0</v>
      </c>
      <c r="D162" s="116">
        <v>0.218</v>
      </c>
      <c r="E162" s="117">
        <v>6.0999999999999999E-2</v>
      </c>
      <c r="F162" s="118">
        <v>8.0000000000000002E-3</v>
      </c>
      <c r="G162" s="119">
        <v>49.26</v>
      </c>
      <c r="H162" s="119">
        <v>0.23</v>
      </c>
      <c r="I162" s="191">
        <v>0.39</v>
      </c>
      <c r="J162" s="122">
        <v>5.0000000000000001E-3</v>
      </c>
      <c r="K162" s="58"/>
    </row>
    <row r="163" spans="1:11" ht="27" customHeight="1" x14ac:dyDescent="0.25">
      <c r="A163" s="114" t="s">
        <v>600</v>
      </c>
      <c r="B163" s="115">
        <v>367</v>
      </c>
      <c r="C163" s="190">
        <v>0</v>
      </c>
      <c r="D163" s="116">
        <v>0.218</v>
      </c>
      <c r="E163" s="117">
        <v>6.0999999999999999E-2</v>
      </c>
      <c r="F163" s="118">
        <v>8.0000000000000002E-3</v>
      </c>
      <c r="G163" s="119">
        <v>494.37</v>
      </c>
      <c r="H163" s="119">
        <v>0.23</v>
      </c>
      <c r="I163" s="191">
        <v>0.39</v>
      </c>
      <c r="J163" s="122">
        <v>5.0000000000000001E-3</v>
      </c>
      <c r="K163" s="58"/>
    </row>
    <row r="164" spans="1:11" ht="27" customHeight="1" x14ac:dyDescent="0.25">
      <c r="A164" s="114" t="s">
        <v>601</v>
      </c>
      <c r="B164" s="115">
        <v>436</v>
      </c>
      <c r="C164" s="190">
        <v>0</v>
      </c>
      <c r="D164" s="116">
        <v>0.218</v>
      </c>
      <c r="E164" s="117">
        <v>6.0999999999999999E-2</v>
      </c>
      <c r="F164" s="118">
        <v>8.0000000000000002E-3</v>
      </c>
      <c r="G164" s="119">
        <v>1345.03</v>
      </c>
      <c r="H164" s="119">
        <v>0.23</v>
      </c>
      <c r="I164" s="191">
        <v>0.39</v>
      </c>
      <c r="J164" s="122">
        <v>5.0000000000000001E-3</v>
      </c>
      <c r="K164" s="58"/>
    </row>
    <row r="165" spans="1:11" ht="27" customHeight="1" x14ac:dyDescent="0.25">
      <c r="A165" s="114" t="s">
        <v>602</v>
      </c>
      <c r="B165" s="115">
        <v>437</v>
      </c>
      <c r="C165" s="190">
        <v>0</v>
      </c>
      <c r="D165" s="116">
        <v>0.218</v>
      </c>
      <c r="E165" s="117">
        <v>6.0999999999999999E-2</v>
      </c>
      <c r="F165" s="118">
        <v>8.0000000000000002E-3</v>
      </c>
      <c r="G165" s="119">
        <v>2809.49</v>
      </c>
      <c r="H165" s="119">
        <v>0.23</v>
      </c>
      <c r="I165" s="191">
        <v>0.39</v>
      </c>
      <c r="J165" s="122">
        <v>5.0000000000000001E-3</v>
      </c>
      <c r="K165" s="58"/>
    </row>
    <row r="166" spans="1:11" ht="27" customHeight="1" x14ac:dyDescent="0.25">
      <c r="A166" s="114" t="s">
        <v>603</v>
      </c>
      <c r="B166" s="115">
        <v>438</v>
      </c>
      <c r="C166" s="190">
        <v>0</v>
      </c>
      <c r="D166" s="116">
        <v>0.218</v>
      </c>
      <c r="E166" s="117">
        <v>6.0999999999999999E-2</v>
      </c>
      <c r="F166" s="118">
        <v>8.0000000000000002E-3</v>
      </c>
      <c r="G166" s="119">
        <v>6682.5</v>
      </c>
      <c r="H166" s="119">
        <v>0.23</v>
      </c>
      <c r="I166" s="191">
        <v>0.39</v>
      </c>
      <c r="J166" s="122">
        <v>5.0000000000000001E-3</v>
      </c>
      <c r="K166" s="58"/>
    </row>
    <row r="167" spans="1:11" ht="27" customHeight="1" x14ac:dyDescent="0.25">
      <c r="A167" s="114" t="s">
        <v>433</v>
      </c>
      <c r="B167" s="115" t="s">
        <v>718</v>
      </c>
      <c r="C167" s="190" t="s">
        <v>453</v>
      </c>
      <c r="D167" s="123">
        <v>0.80300000000000005</v>
      </c>
      <c r="E167" s="124">
        <v>0.22800000000000001</v>
      </c>
      <c r="F167" s="125">
        <v>0.17399999999999999</v>
      </c>
      <c r="G167" s="120"/>
      <c r="H167" s="120"/>
      <c r="I167" s="120"/>
      <c r="J167" s="121"/>
      <c r="K167" s="58"/>
    </row>
    <row r="168" spans="1:11" ht="27" customHeight="1" x14ac:dyDescent="0.25">
      <c r="A168" s="114" t="s">
        <v>434</v>
      </c>
      <c r="B168" s="115">
        <v>370</v>
      </c>
      <c r="C168" s="190" t="s">
        <v>649</v>
      </c>
      <c r="D168" s="116">
        <v>-0.30499999999999999</v>
      </c>
      <c r="E168" s="117">
        <v>-9.6000000000000002E-2</v>
      </c>
      <c r="F168" s="118">
        <v>-1.4E-2</v>
      </c>
      <c r="G168" s="120"/>
      <c r="H168" s="120"/>
      <c r="I168" s="120"/>
      <c r="J168" s="121"/>
      <c r="K168" s="58"/>
    </row>
    <row r="169" spans="1:11" ht="27" customHeight="1" x14ac:dyDescent="0.25">
      <c r="A169" s="114" t="s">
        <v>435</v>
      </c>
      <c r="B169" s="115">
        <v>371</v>
      </c>
      <c r="C169" s="190">
        <v>8</v>
      </c>
      <c r="D169" s="116">
        <v>-0.33500000000000002</v>
      </c>
      <c r="E169" s="117">
        <v>-0.104</v>
      </c>
      <c r="F169" s="118">
        <v>-1.4999999999999999E-2</v>
      </c>
      <c r="G169" s="120"/>
      <c r="H169" s="120"/>
      <c r="I169" s="120"/>
      <c r="J169" s="121"/>
      <c r="K169" s="58"/>
    </row>
    <row r="170" spans="1:11" ht="27" customHeight="1" x14ac:dyDescent="0.25">
      <c r="A170" s="114" t="s">
        <v>436</v>
      </c>
      <c r="B170" s="115" t="s">
        <v>719</v>
      </c>
      <c r="C170" s="190">
        <v>0</v>
      </c>
      <c r="D170" s="116">
        <v>-0.30499999999999999</v>
      </c>
      <c r="E170" s="117">
        <v>-9.6000000000000002E-2</v>
      </c>
      <c r="F170" s="118">
        <v>-1.4E-2</v>
      </c>
      <c r="G170" s="120"/>
      <c r="H170" s="120"/>
      <c r="I170" s="120"/>
      <c r="J170" s="122">
        <v>8.0000000000000002E-3</v>
      </c>
      <c r="K170" s="58"/>
    </row>
    <row r="171" spans="1:11" ht="27" customHeight="1" x14ac:dyDescent="0.25">
      <c r="A171" s="114" t="s">
        <v>437</v>
      </c>
      <c r="B171" s="115" t="s">
        <v>720</v>
      </c>
      <c r="C171" s="190">
        <v>0</v>
      </c>
      <c r="D171" s="116">
        <v>-0.33500000000000002</v>
      </c>
      <c r="E171" s="117">
        <v>-0.104</v>
      </c>
      <c r="F171" s="118">
        <v>-1.4999999999999999E-2</v>
      </c>
      <c r="G171" s="120"/>
      <c r="H171" s="120"/>
      <c r="I171" s="120"/>
      <c r="J171" s="122">
        <v>0.01</v>
      </c>
      <c r="K171" s="58"/>
    </row>
    <row r="172" spans="1:11" ht="27" customHeight="1" x14ac:dyDescent="0.25">
      <c r="A172" s="114" t="s">
        <v>438</v>
      </c>
      <c r="B172" s="115" t="s">
        <v>721</v>
      </c>
      <c r="C172" s="190">
        <v>0</v>
      </c>
      <c r="D172" s="116">
        <v>-0.42</v>
      </c>
      <c r="E172" s="117">
        <v>-0.124</v>
      </c>
      <c r="F172" s="118">
        <v>-1.7000000000000001E-2</v>
      </c>
      <c r="G172" s="119">
        <v>18.84</v>
      </c>
      <c r="H172" s="120"/>
      <c r="I172" s="120"/>
      <c r="J172" s="122">
        <v>1.2999999999999999E-2</v>
      </c>
      <c r="K172" s="58"/>
    </row>
    <row r="173" spans="1:11" ht="27" customHeight="1" x14ac:dyDescent="0.25">
      <c r="A173" s="114" t="s">
        <v>604</v>
      </c>
      <c r="B173" s="115" t="s">
        <v>722</v>
      </c>
      <c r="C173" s="190" t="s">
        <v>451</v>
      </c>
      <c r="D173" s="116">
        <v>0.1</v>
      </c>
      <c r="E173" s="117">
        <v>3.1E-2</v>
      </c>
      <c r="F173" s="118">
        <v>5.0000000000000001E-3</v>
      </c>
      <c r="G173" s="119">
        <v>1.44</v>
      </c>
      <c r="H173" s="120"/>
      <c r="I173" s="120"/>
      <c r="J173" s="121"/>
      <c r="K173" s="58"/>
    </row>
    <row r="174" spans="1:11" ht="27" customHeight="1" x14ac:dyDescent="0.25">
      <c r="A174" s="114" t="s">
        <v>605</v>
      </c>
      <c r="B174" s="115">
        <v>380</v>
      </c>
      <c r="C174" s="190">
        <v>2</v>
      </c>
      <c r="D174" s="116">
        <v>0.1</v>
      </c>
      <c r="E174" s="117">
        <v>3.1E-2</v>
      </c>
      <c r="F174" s="118">
        <v>5.0000000000000001E-3</v>
      </c>
      <c r="G174" s="120"/>
      <c r="H174" s="120"/>
      <c r="I174" s="120"/>
      <c r="J174" s="121"/>
      <c r="K174" s="58"/>
    </row>
    <row r="175" spans="1:11" ht="27" customHeight="1" x14ac:dyDescent="0.25">
      <c r="A175" s="114" t="s">
        <v>606</v>
      </c>
      <c r="B175" s="115">
        <v>439</v>
      </c>
      <c r="C175" s="190" t="s">
        <v>452</v>
      </c>
      <c r="D175" s="116">
        <v>0.11700000000000001</v>
      </c>
      <c r="E175" s="117">
        <v>3.5999999999999997E-2</v>
      </c>
      <c r="F175" s="118">
        <v>5.0000000000000001E-3</v>
      </c>
      <c r="G175" s="119">
        <v>0.7</v>
      </c>
      <c r="H175" s="120"/>
      <c r="I175" s="120"/>
      <c r="J175" s="121"/>
      <c r="K175" s="58"/>
    </row>
    <row r="176" spans="1:11" ht="27" customHeight="1" x14ac:dyDescent="0.25">
      <c r="A176" s="114" t="s">
        <v>607</v>
      </c>
      <c r="B176" s="115" t="s">
        <v>723</v>
      </c>
      <c r="C176" s="190" t="s">
        <v>452</v>
      </c>
      <c r="D176" s="116">
        <v>0.11700000000000001</v>
      </c>
      <c r="E176" s="117">
        <v>3.5999999999999997E-2</v>
      </c>
      <c r="F176" s="118">
        <v>5.0000000000000001E-3</v>
      </c>
      <c r="G176" s="119">
        <v>1.06</v>
      </c>
      <c r="H176" s="120"/>
      <c r="I176" s="120"/>
      <c r="J176" s="121"/>
      <c r="K176" s="58"/>
    </row>
    <row r="177" spans="1:11" ht="27" customHeight="1" x14ac:dyDescent="0.25">
      <c r="A177" s="114" t="s">
        <v>608</v>
      </c>
      <c r="B177" s="115">
        <v>440</v>
      </c>
      <c r="C177" s="190" t="s">
        <v>452</v>
      </c>
      <c r="D177" s="116">
        <v>0.11700000000000001</v>
      </c>
      <c r="E177" s="117">
        <v>3.5999999999999997E-2</v>
      </c>
      <c r="F177" s="118">
        <v>5.0000000000000001E-3</v>
      </c>
      <c r="G177" s="119">
        <v>1.98</v>
      </c>
      <c r="H177" s="120"/>
      <c r="I177" s="120"/>
      <c r="J177" s="121"/>
      <c r="K177" s="58"/>
    </row>
    <row r="178" spans="1:11" ht="27" customHeight="1" x14ac:dyDescent="0.25">
      <c r="A178" s="114" t="s">
        <v>609</v>
      </c>
      <c r="B178" s="115">
        <v>441</v>
      </c>
      <c r="C178" s="190" t="s">
        <v>452</v>
      </c>
      <c r="D178" s="116">
        <v>0.11700000000000001</v>
      </c>
      <c r="E178" s="117">
        <v>3.5999999999999997E-2</v>
      </c>
      <c r="F178" s="118">
        <v>5.0000000000000001E-3</v>
      </c>
      <c r="G178" s="119">
        <v>3.5</v>
      </c>
      <c r="H178" s="120"/>
      <c r="I178" s="120"/>
      <c r="J178" s="121"/>
      <c r="K178" s="58"/>
    </row>
    <row r="179" spans="1:11" ht="27" customHeight="1" x14ac:dyDescent="0.25">
      <c r="A179" s="114" t="s">
        <v>610</v>
      </c>
      <c r="B179" s="115">
        <v>442</v>
      </c>
      <c r="C179" s="190" t="s">
        <v>452</v>
      </c>
      <c r="D179" s="116">
        <v>0.11700000000000001</v>
      </c>
      <c r="E179" s="117">
        <v>3.5999999999999997E-2</v>
      </c>
      <c r="F179" s="118">
        <v>5.0000000000000001E-3</v>
      </c>
      <c r="G179" s="119">
        <v>10.17</v>
      </c>
      <c r="H179" s="120"/>
      <c r="I179" s="120"/>
      <c r="J179" s="121"/>
      <c r="K179" s="58"/>
    </row>
    <row r="180" spans="1:11" ht="27" customHeight="1" x14ac:dyDescent="0.25">
      <c r="A180" s="114" t="s">
        <v>439</v>
      </c>
      <c r="B180" s="115">
        <v>383</v>
      </c>
      <c r="C180" s="190">
        <v>4</v>
      </c>
      <c r="D180" s="116">
        <v>0.11700000000000001</v>
      </c>
      <c r="E180" s="117">
        <v>3.5999999999999997E-2</v>
      </c>
      <c r="F180" s="118">
        <v>5.0000000000000001E-3</v>
      </c>
      <c r="G180" s="120"/>
      <c r="H180" s="120"/>
      <c r="I180" s="120"/>
      <c r="J180" s="121"/>
      <c r="K180" s="58"/>
    </row>
    <row r="181" spans="1:11" ht="27" customHeight="1" x14ac:dyDescent="0.25">
      <c r="A181" s="114" t="s">
        <v>611</v>
      </c>
      <c r="B181" s="115">
        <v>443</v>
      </c>
      <c r="C181" s="190">
        <v>0</v>
      </c>
      <c r="D181" s="116">
        <v>8.8999999999999996E-2</v>
      </c>
      <c r="E181" s="117">
        <v>2.7E-2</v>
      </c>
      <c r="F181" s="118">
        <v>4.0000000000000001E-3</v>
      </c>
      <c r="G181" s="119">
        <v>0.85</v>
      </c>
      <c r="H181" s="119">
        <v>0.03</v>
      </c>
      <c r="I181" s="191">
        <v>0.08</v>
      </c>
      <c r="J181" s="122">
        <v>3.0000000000000001E-3</v>
      </c>
      <c r="K181" s="58"/>
    </row>
    <row r="182" spans="1:11" ht="27" customHeight="1" x14ac:dyDescent="0.25">
      <c r="A182" s="114" t="s">
        <v>612</v>
      </c>
      <c r="B182" s="115">
        <v>385</v>
      </c>
      <c r="C182" s="190">
        <v>0</v>
      </c>
      <c r="D182" s="116">
        <v>8.8999999999999996E-2</v>
      </c>
      <c r="E182" s="117">
        <v>2.7E-2</v>
      </c>
      <c r="F182" s="118">
        <v>4.0000000000000001E-3</v>
      </c>
      <c r="G182" s="119">
        <v>15.27</v>
      </c>
      <c r="H182" s="119">
        <v>0.03</v>
      </c>
      <c r="I182" s="191">
        <v>0.08</v>
      </c>
      <c r="J182" s="122">
        <v>3.0000000000000001E-3</v>
      </c>
      <c r="K182" s="58"/>
    </row>
    <row r="183" spans="1:11" ht="27" customHeight="1" x14ac:dyDescent="0.25">
      <c r="A183" s="114" t="s">
        <v>613</v>
      </c>
      <c r="B183" s="115">
        <v>444</v>
      </c>
      <c r="C183" s="190">
        <v>0</v>
      </c>
      <c r="D183" s="116">
        <v>8.8999999999999996E-2</v>
      </c>
      <c r="E183" s="117">
        <v>2.7E-2</v>
      </c>
      <c r="F183" s="118">
        <v>4.0000000000000001E-3</v>
      </c>
      <c r="G183" s="119">
        <v>29.84</v>
      </c>
      <c r="H183" s="119">
        <v>0.03</v>
      </c>
      <c r="I183" s="191">
        <v>0.08</v>
      </c>
      <c r="J183" s="122">
        <v>3.0000000000000001E-3</v>
      </c>
      <c r="K183" s="58"/>
    </row>
    <row r="184" spans="1:11" ht="27" customHeight="1" x14ac:dyDescent="0.25">
      <c r="A184" s="114" t="s">
        <v>614</v>
      </c>
      <c r="B184" s="115">
        <v>445</v>
      </c>
      <c r="C184" s="190">
        <v>0</v>
      </c>
      <c r="D184" s="116">
        <v>8.8999999999999996E-2</v>
      </c>
      <c r="E184" s="117">
        <v>2.7E-2</v>
      </c>
      <c r="F184" s="118">
        <v>4.0000000000000001E-3</v>
      </c>
      <c r="G184" s="119">
        <v>45.97</v>
      </c>
      <c r="H184" s="119">
        <v>0.03</v>
      </c>
      <c r="I184" s="191">
        <v>0.08</v>
      </c>
      <c r="J184" s="122">
        <v>3.0000000000000001E-3</v>
      </c>
      <c r="K184" s="58"/>
    </row>
    <row r="185" spans="1:11" ht="27" customHeight="1" x14ac:dyDescent="0.25">
      <c r="A185" s="114" t="s">
        <v>615</v>
      </c>
      <c r="B185" s="115">
        <v>446</v>
      </c>
      <c r="C185" s="190">
        <v>0</v>
      </c>
      <c r="D185" s="116">
        <v>8.8999999999999996E-2</v>
      </c>
      <c r="E185" s="117">
        <v>2.7E-2</v>
      </c>
      <c r="F185" s="118">
        <v>4.0000000000000001E-3</v>
      </c>
      <c r="G185" s="119">
        <v>97.61</v>
      </c>
      <c r="H185" s="119">
        <v>0.03</v>
      </c>
      <c r="I185" s="191">
        <v>0.08</v>
      </c>
      <c r="J185" s="122">
        <v>3.0000000000000001E-3</v>
      </c>
      <c r="K185" s="58"/>
    </row>
    <row r="186" spans="1:11" ht="27" customHeight="1" x14ac:dyDescent="0.25">
      <c r="A186" s="114" t="s">
        <v>616</v>
      </c>
      <c r="B186" s="115">
        <v>447</v>
      </c>
      <c r="C186" s="190">
        <v>0</v>
      </c>
      <c r="D186" s="116">
        <v>0.10299999999999999</v>
      </c>
      <c r="E186" s="117">
        <v>3.1E-2</v>
      </c>
      <c r="F186" s="118">
        <v>4.0000000000000001E-3</v>
      </c>
      <c r="G186" s="119">
        <v>1.1299999999999999</v>
      </c>
      <c r="H186" s="119">
        <v>0.06</v>
      </c>
      <c r="I186" s="191">
        <v>0.1</v>
      </c>
      <c r="J186" s="122">
        <v>3.0000000000000001E-3</v>
      </c>
      <c r="K186" s="58"/>
    </row>
    <row r="187" spans="1:11" ht="27" customHeight="1" x14ac:dyDescent="0.25">
      <c r="A187" s="114" t="s">
        <v>617</v>
      </c>
      <c r="B187" s="115">
        <v>386</v>
      </c>
      <c r="C187" s="190">
        <v>0</v>
      </c>
      <c r="D187" s="116">
        <v>0.10299999999999999</v>
      </c>
      <c r="E187" s="117">
        <v>3.1E-2</v>
      </c>
      <c r="F187" s="118">
        <v>4.0000000000000001E-3</v>
      </c>
      <c r="G187" s="119">
        <v>25.47</v>
      </c>
      <c r="H187" s="119">
        <v>0.06</v>
      </c>
      <c r="I187" s="191">
        <v>0.1</v>
      </c>
      <c r="J187" s="122">
        <v>3.0000000000000001E-3</v>
      </c>
      <c r="K187" s="58"/>
    </row>
    <row r="188" spans="1:11" ht="27" customHeight="1" x14ac:dyDescent="0.25">
      <c r="A188" s="114" t="s">
        <v>618</v>
      </c>
      <c r="B188" s="115">
        <v>448</v>
      </c>
      <c r="C188" s="190">
        <v>0</v>
      </c>
      <c r="D188" s="116">
        <v>0.10299999999999999</v>
      </c>
      <c r="E188" s="117">
        <v>3.1E-2</v>
      </c>
      <c r="F188" s="118">
        <v>4.0000000000000001E-3</v>
      </c>
      <c r="G188" s="119">
        <v>50.06</v>
      </c>
      <c r="H188" s="119">
        <v>0.06</v>
      </c>
      <c r="I188" s="191">
        <v>0.1</v>
      </c>
      <c r="J188" s="122">
        <v>3.0000000000000001E-3</v>
      </c>
      <c r="K188" s="58"/>
    </row>
    <row r="189" spans="1:11" ht="27" customHeight="1" x14ac:dyDescent="0.25">
      <c r="A189" s="114" t="s">
        <v>619</v>
      </c>
      <c r="B189" s="115">
        <v>449</v>
      </c>
      <c r="C189" s="190">
        <v>0</v>
      </c>
      <c r="D189" s="116">
        <v>0.10299999999999999</v>
      </c>
      <c r="E189" s="117">
        <v>3.1E-2</v>
      </c>
      <c r="F189" s="118">
        <v>4.0000000000000001E-3</v>
      </c>
      <c r="G189" s="119">
        <v>77.28</v>
      </c>
      <c r="H189" s="119">
        <v>0.06</v>
      </c>
      <c r="I189" s="191">
        <v>0.1</v>
      </c>
      <c r="J189" s="122">
        <v>3.0000000000000001E-3</v>
      </c>
      <c r="K189" s="58"/>
    </row>
    <row r="190" spans="1:11" ht="27" customHeight="1" x14ac:dyDescent="0.25">
      <c r="A190" s="114" t="s">
        <v>620</v>
      </c>
      <c r="B190" s="115">
        <v>450</v>
      </c>
      <c r="C190" s="190">
        <v>0</v>
      </c>
      <c r="D190" s="116">
        <v>0.10299999999999999</v>
      </c>
      <c r="E190" s="117">
        <v>3.1E-2</v>
      </c>
      <c r="F190" s="118">
        <v>4.0000000000000001E-3</v>
      </c>
      <c r="G190" s="119">
        <v>164.45</v>
      </c>
      <c r="H190" s="119">
        <v>0.06</v>
      </c>
      <c r="I190" s="191">
        <v>0.1</v>
      </c>
      <c r="J190" s="122">
        <v>3.0000000000000001E-3</v>
      </c>
      <c r="K190" s="58"/>
    </row>
    <row r="191" spans="1:11" ht="27" customHeight="1" x14ac:dyDescent="0.25">
      <c r="A191" s="114" t="s">
        <v>621</v>
      </c>
      <c r="B191" s="115">
        <v>451</v>
      </c>
      <c r="C191" s="190">
        <v>0</v>
      </c>
      <c r="D191" s="116">
        <v>0.09</v>
      </c>
      <c r="E191" s="117">
        <v>2.5000000000000001E-2</v>
      </c>
      <c r="F191" s="118">
        <v>3.0000000000000001E-3</v>
      </c>
      <c r="G191" s="119">
        <v>20.54</v>
      </c>
      <c r="H191" s="119">
        <v>0.1</v>
      </c>
      <c r="I191" s="191">
        <v>0.16</v>
      </c>
      <c r="J191" s="122">
        <v>2E-3</v>
      </c>
      <c r="K191" s="58"/>
    </row>
    <row r="192" spans="1:11" ht="27" customHeight="1" x14ac:dyDescent="0.25">
      <c r="A192" s="114" t="s">
        <v>622</v>
      </c>
      <c r="B192" s="115">
        <v>387</v>
      </c>
      <c r="C192" s="190">
        <v>0</v>
      </c>
      <c r="D192" s="116">
        <v>0.09</v>
      </c>
      <c r="E192" s="117">
        <v>2.5000000000000001E-2</v>
      </c>
      <c r="F192" s="118">
        <v>3.0000000000000001E-3</v>
      </c>
      <c r="G192" s="119">
        <v>203.83</v>
      </c>
      <c r="H192" s="119">
        <v>0.1</v>
      </c>
      <c r="I192" s="191">
        <v>0.16</v>
      </c>
      <c r="J192" s="122">
        <v>2E-3</v>
      </c>
      <c r="K192" s="58"/>
    </row>
    <row r="193" spans="1:11" ht="27" customHeight="1" x14ac:dyDescent="0.25">
      <c r="A193" s="114" t="s">
        <v>623</v>
      </c>
      <c r="B193" s="115">
        <v>452</v>
      </c>
      <c r="C193" s="190">
        <v>0</v>
      </c>
      <c r="D193" s="116">
        <v>0.09</v>
      </c>
      <c r="E193" s="117">
        <v>2.5000000000000001E-2</v>
      </c>
      <c r="F193" s="118">
        <v>3.0000000000000001E-3</v>
      </c>
      <c r="G193" s="119">
        <v>554.1</v>
      </c>
      <c r="H193" s="119">
        <v>0.1</v>
      </c>
      <c r="I193" s="191">
        <v>0.16</v>
      </c>
      <c r="J193" s="122">
        <v>2E-3</v>
      </c>
      <c r="K193" s="58"/>
    </row>
    <row r="194" spans="1:11" ht="27" customHeight="1" x14ac:dyDescent="0.25">
      <c r="A194" s="114" t="s">
        <v>624</v>
      </c>
      <c r="B194" s="115">
        <v>453</v>
      </c>
      <c r="C194" s="190">
        <v>0</v>
      </c>
      <c r="D194" s="116">
        <v>0.09</v>
      </c>
      <c r="E194" s="117">
        <v>2.5000000000000001E-2</v>
      </c>
      <c r="F194" s="118">
        <v>3.0000000000000001E-3</v>
      </c>
      <c r="G194" s="119">
        <v>1157.1099999999999</v>
      </c>
      <c r="H194" s="119">
        <v>0.1</v>
      </c>
      <c r="I194" s="191">
        <v>0.16</v>
      </c>
      <c r="J194" s="122">
        <v>2E-3</v>
      </c>
      <c r="K194" s="58"/>
    </row>
    <row r="195" spans="1:11" ht="27" customHeight="1" x14ac:dyDescent="0.25">
      <c r="A195" s="114" t="s">
        <v>625</v>
      </c>
      <c r="B195" s="115">
        <v>454</v>
      </c>
      <c r="C195" s="190">
        <v>0</v>
      </c>
      <c r="D195" s="116">
        <v>0.09</v>
      </c>
      <c r="E195" s="117">
        <v>2.5000000000000001E-2</v>
      </c>
      <c r="F195" s="118">
        <v>3.0000000000000001E-3</v>
      </c>
      <c r="G195" s="119">
        <v>2751.89</v>
      </c>
      <c r="H195" s="119">
        <v>0.1</v>
      </c>
      <c r="I195" s="191">
        <v>0.16</v>
      </c>
      <c r="J195" s="122">
        <v>2E-3</v>
      </c>
      <c r="K195" s="58"/>
    </row>
    <row r="196" spans="1:11" ht="27" customHeight="1" x14ac:dyDescent="0.25">
      <c r="A196" s="114" t="s">
        <v>440</v>
      </c>
      <c r="B196" s="115" t="s">
        <v>724</v>
      </c>
      <c r="C196" s="190" t="s">
        <v>453</v>
      </c>
      <c r="D196" s="123">
        <v>0.33100000000000002</v>
      </c>
      <c r="E196" s="124">
        <v>9.4E-2</v>
      </c>
      <c r="F196" s="125">
        <v>7.1999999999999995E-2</v>
      </c>
      <c r="G196" s="120"/>
      <c r="H196" s="120"/>
      <c r="I196" s="120"/>
      <c r="J196" s="121"/>
      <c r="K196" s="58"/>
    </row>
    <row r="197" spans="1:11" ht="27" customHeight="1" x14ac:dyDescent="0.25">
      <c r="A197" s="114" t="s">
        <v>441</v>
      </c>
      <c r="B197" s="115">
        <v>390</v>
      </c>
      <c r="C197" s="190" t="s">
        <v>649</v>
      </c>
      <c r="D197" s="116">
        <v>-0.126</v>
      </c>
      <c r="E197" s="117">
        <v>-3.9E-2</v>
      </c>
      <c r="F197" s="118">
        <v>-6.0000000000000001E-3</v>
      </c>
      <c r="G197" s="120"/>
      <c r="H197" s="120"/>
      <c r="I197" s="120"/>
      <c r="J197" s="121"/>
      <c r="K197" s="58"/>
    </row>
    <row r="198" spans="1:11" ht="27" customHeight="1" x14ac:dyDescent="0.25">
      <c r="A198" s="114" t="s">
        <v>442</v>
      </c>
      <c r="B198" s="115">
        <v>391</v>
      </c>
      <c r="C198" s="190">
        <v>8</v>
      </c>
      <c r="D198" s="116">
        <v>-0.13800000000000001</v>
      </c>
      <c r="E198" s="117">
        <v>-4.2999999999999997E-2</v>
      </c>
      <c r="F198" s="118">
        <v>-6.0000000000000001E-3</v>
      </c>
      <c r="G198" s="120"/>
      <c r="H198" s="120"/>
      <c r="I198" s="120"/>
      <c r="J198" s="121"/>
      <c r="K198" s="58"/>
    </row>
    <row r="199" spans="1:11" ht="27" customHeight="1" x14ac:dyDescent="0.25">
      <c r="A199" s="114" t="s">
        <v>443</v>
      </c>
      <c r="B199" s="115" t="s">
        <v>725</v>
      </c>
      <c r="C199" s="190">
        <v>0</v>
      </c>
      <c r="D199" s="116">
        <v>-0.126</v>
      </c>
      <c r="E199" s="117">
        <v>-3.9E-2</v>
      </c>
      <c r="F199" s="118">
        <v>-6.0000000000000001E-3</v>
      </c>
      <c r="G199" s="120"/>
      <c r="H199" s="120"/>
      <c r="I199" s="120"/>
      <c r="J199" s="122">
        <v>3.0000000000000001E-3</v>
      </c>
      <c r="K199" s="58"/>
    </row>
    <row r="200" spans="1:11" ht="27" customHeight="1" x14ac:dyDescent="0.25">
      <c r="A200" s="114" t="s">
        <v>444</v>
      </c>
      <c r="B200" s="115" t="s">
        <v>726</v>
      </c>
      <c r="C200" s="190">
        <v>0</v>
      </c>
      <c r="D200" s="116">
        <v>-0.13800000000000001</v>
      </c>
      <c r="E200" s="117">
        <v>-4.2999999999999997E-2</v>
      </c>
      <c r="F200" s="118">
        <v>-6.0000000000000001E-3</v>
      </c>
      <c r="G200" s="120"/>
      <c r="H200" s="120"/>
      <c r="I200" s="120"/>
      <c r="J200" s="122">
        <v>4.0000000000000001E-3</v>
      </c>
      <c r="K200" s="58"/>
    </row>
    <row r="201" spans="1:11" ht="27" customHeight="1" x14ac:dyDescent="0.25">
      <c r="A201" s="114" t="s">
        <v>445</v>
      </c>
      <c r="B201" s="115" t="s">
        <v>727</v>
      </c>
      <c r="C201" s="190">
        <v>0</v>
      </c>
      <c r="D201" s="116">
        <v>-0.17299999999999999</v>
      </c>
      <c r="E201" s="117">
        <v>-5.0999999999999997E-2</v>
      </c>
      <c r="F201" s="118">
        <v>-7.0000000000000001E-3</v>
      </c>
      <c r="G201" s="119">
        <v>7.76</v>
      </c>
      <c r="H201" s="120"/>
      <c r="I201" s="120"/>
      <c r="J201" s="122">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election activeCell="A3" sqref="A3:E3"/>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4" t="s">
        <v>366</v>
      </c>
      <c r="B2" s="244"/>
      <c r="C2" s="244"/>
      <c r="D2" s="244"/>
      <c r="E2" s="244"/>
    </row>
    <row r="3" spans="1:6" ht="47.25" customHeight="1" x14ac:dyDescent="0.35">
      <c r="A3" s="205" t="str">
        <f>Overview!B4&amp; " - Illustrative LLFs for year beginning "&amp;Overview!D4</f>
        <v>Harlaxton Energy Networks Limited - GSP_M - Illustrative LLFs for year beginning 1 April 2024</v>
      </c>
      <c r="B3" s="205"/>
      <c r="C3" s="205"/>
      <c r="D3" s="205"/>
      <c r="E3" s="205"/>
    </row>
    <row r="4" spans="1:6" ht="21.9" customHeight="1" x14ac:dyDescent="0.35">
      <c r="A4" s="146" t="s">
        <v>12</v>
      </c>
      <c r="B4" s="147" t="s">
        <v>4</v>
      </c>
      <c r="C4" s="147" t="s">
        <v>5</v>
      </c>
      <c r="D4" s="147" t="s">
        <v>6</v>
      </c>
      <c r="E4" s="147" t="s">
        <v>7</v>
      </c>
    </row>
    <row r="5" spans="1:6" ht="45" customHeight="1" x14ac:dyDescent="0.35">
      <c r="A5" s="148"/>
      <c r="B5" s="149"/>
      <c r="C5" s="149"/>
      <c r="D5" s="149"/>
      <c r="E5" s="149"/>
    </row>
    <row r="6" spans="1:6" ht="45" customHeight="1" x14ac:dyDescent="0.35">
      <c r="A6" s="148"/>
      <c r="B6" s="149"/>
      <c r="C6" s="149"/>
      <c r="D6" s="149"/>
      <c r="E6" s="149"/>
    </row>
    <row r="7" spans="1:6" ht="45" customHeight="1" x14ac:dyDescent="0.35">
      <c r="A7" s="148"/>
      <c r="B7" s="149"/>
      <c r="C7" s="149"/>
      <c r="D7" s="149"/>
      <c r="E7" s="149"/>
    </row>
    <row r="8" spans="1:6" ht="45" customHeight="1" x14ac:dyDescent="0.35">
      <c r="A8" s="148"/>
      <c r="B8" s="149"/>
      <c r="C8" s="149"/>
      <c r="D8" s="149"/>
      <c r="E8" s="149"/>
    </row>
    <row r="9" spans="1:6" ht="45" customHeight="1" x14ac:dyDescent="0.35">
      <c r="A9" s="148"/>
      <c r="B9" s="149"/>
      <c r="C9" s="149"/>
      <c r="D9" s="149"/>
      <c r="E9" s="149"/>
    </row>
    <row r="10" spans="1:6" ht="21.9" customHeight="1" x14ac:dyDescent="0.35">
      <c r="A10" s="150" t="s">
        <v>13</v>
      </c>
      <c r="B10" s="245"/>
      <c r="C10" s="246"/>
      <c r="D10" s="246"/>
      <c r="E10" s="247"/>
    </row>
    <row r="11" spans="1:6" x14ac:dyDescent="0.35">
      <c r="A11" s="151"/>
      <c r="B11" s="152"/>
      <c r="C11" s="152"/>
      <c r="D11" s="152"/>
      <c r="E11" s="152"/>
    </row>
    <row r="12" spans="1:6" ht="11.25" customHeight="1" x14ac:dyDescent="0.35">
      <c r="B12" s="152"/>
      <c r="C12" s="152"/>
      <c r="D12" s="152"/>
      <c r="E12" s="152"/>
    </row>
    <row r="13" spans="1:6" ht="21.9" customHeight="1" x14ac:dyDescent="0.35">
      <c r="A13" s="241" t="s">
        <v>268</v>
      </c>
      <c r="B13" s="242"/>
      <c r="C13" s="242"/>
      <c r="D13" s="242"/>
      <c r="E13" s="242"/>
      <c r="F13" s="243"/>
    </row>
    <row r="14" spans="1:6" ht="21.9" customHeight="1" x14ac:dyDescent="0.35">
      <c r="A14" s="241" t="s">
        <v>3</v>
      </c>
      <c r="B14" s="242"/>
      <c r="C14" s="242"/>
      <c r="D14" s="242"/>
      <c r="E14" s="242"/>
      <c r="F14" s="243"/>
    </row>
    <row r="15" spans="1:6" ht="21.9" customHeight="1" x14ac:dyDescent="0.35">
      <c r="A15" s="147" t="s">
        <v>269</v>
      </c>
      <c r="B15" s="147" t="s">
        <v>4</v>
      </c>
      <c r="C15" s="147" t="s">
        <v>5</v>
      </c>
      <c r="D15" s="147" t="s">
        <v>6</v>
      </c>
      <c r="E15" s="147" t="s">
        <v>7</v>
      </c>
      <c r="F15" s="147" t="s">
        <v>8</v>
      </c>
    </row>
    <row r="16" spans="1:6" x14ac:dyDescent="0.35">
      <c r="A16" s="153"/>
      <c r="B16" s="154"/>
      <c r="C16" s="154"/>
      <c r="D16" s="154"/>
      <c r="E16" s="154"/>
      <c r="F16" s="155"/>
    </row>
    <row r="17" spans="1:6" x14ac:dyDescent="0.35">
      <c r="A17" s="153"/>
      <c r="B17" s="154"/>
      <c r="C17" s="154"/>
      <c r="D17" s="154"/>
      <c r="E17" s="154"/>
      <c r="F17" s="155"/>
    </row>
    <row r="18" spans="1:6" x14ac:dyDescent="0.35">
      <c r="A18" s="153"/>
      <c r="B18" s="154"/>
      <c r="C18" s="154"/>
      <c r="D18" s="154"/>
      <c r="E18" s="154"/>
      <c r="F18" s="155"/>
    </row>
    <row r="19" spans="1:6" x14ac:dyDescent="0.35">
      <c r="A19" s="153"/>
      <c r="B19" s="154"/>
      <c r="C19" s="154"/>
      <c r="D19" s="154"/>
      <c r="E19" s="154"/>
      <c r="F19" s="155"/>
    </row>
    <row r="20" spans="1:6" x14ac:dyDescent="0.35">
      <c r="A20" s="153"/>
      <c r="B20" s="154"/>
      <c r="C20" s="154"/>
      <c r="D20" s="154"/>
      <c r="E20" s="154"/>
      <c r="F20" s="155"/>
    </row>
    <row r="21" spans="1:6" x14ac:dyDescent="0.35">
      <c r="A21" s="153"/>
      <c r="B21" s="154"/>
      <c r="C21" s="154"/>
      <c r="D21" s="154"/>
      <c r="E21" s="154"/>
      <c r="F21" s="155"/>
    </row>
    <row r="22" spans="1:6" ht="22.5" customHeight="1" x14ac:dyDescent="0.35">
      <c r="A22" s="156"/>
      <c r="B22" s="156"/>
      <c r="C22" s="156"/>
      <c r="D22" s="156"/>
      <c r="E22" s="156"/>
      <c r="F22" s="156"/>
    </row>
    <row r="23" spans="1:6" ht="21.9" customHeight="1" x14ac:dyDescent="0.35">
      <c r="A23" s="241" t="s">
        <v>270</v>
      </c>
      <c r="B23" s="242"/>
      <c r="C23" s="242"/>
      <c r="D23" s="242"/>
      <c r="E23" s="242"/>
      <c r="F23" s="243"/>
    </row>
    <row r="24" spans="1:6" ht="21.9" customHeight="1" x14ac:dyDescent="0.35">
      <c r="A24" s="241" t="s">
        <v>10</v>
      </c>
      <c r="B24" s="242"/>
      <c r="C24" s="242"/>
      <c r="D24" s="242"/>
      <c r="E24" s="242"/>
      <c r="F24" s="243"/>
    </row>
    <row r="25" spans="1:6" ht="21.9" customHeight="1" x14ac:dyDescent="0.35">
      <c r="A25" s="147" t="s">
        <v>9</v>
      </c>
      <c r="B25" s="147" t="s">
        <v>4</v>
      </c>
      <c r="C25" s="147" t="s">
        <v>5</v>
      </c>
      <c r="D25" s="147" t="s">
        <v>6</v>
      </c>
      <c r="E25" s="147" t="s">
        <v>7</v>
      </c>
      <c r="F25" s="147" t="s">
        <v>8</v>
      </c>
    </row>
    <row r="26" spans="1:6" ht="21.9" customHeight="1" x14ac:dyDescent="0.35">
      <c r="A26" s="153"/>
      <c r="B26" s="154"/>
      <c r="C26" s="154"/>
      <c r="D26" s="154"/>
      <c r="E26" s="154"/>
      <c r="F26" s="157"/>
    </row>
    <row r="27" spans="1:6" ht="21.9" customHeight="1" x14ac:dyDescent="0.35">
      <c r="A27" s="153"/>
      <c r="B27" s="154"/>
      <c r="C27" s="154"/>
      <c r="D27" s="154"/>
      <c r="E27" s="154"/>
      <c r="F27" s="157"/>
    </row>
    <row r="28" spans="1:6" ht="21.9" customHeight="1" x14ac:dyDescent="0.35">
      <c r="A28" s="153"/>
      <c r="B28" s="154"/>
      <c r="C28" s="154"/>
      <c r="D28" s="154"/>
      <c r="E28" s="154"/>
      <c r="F28" s="157"/>
    </row>
    <row r="29" spans="1:6" ht="21.9" customHeight="1" x14ac:dyDescent="0.35">
      <c r="A29" s="153"/>
      <c r="B29" s="154"/>
      <c r="C29" s="154"/>
      <c r="D29" s="154"/>
      <c r="E29" s="154"/>
      <c r="F29" s="157"/>
    </row>
    <row r="30" spans="1:6" ht="21.9" customHeight="1" x14ac:dyDescent="0.35">
      <c r="A30" s="153"/>
      <c r="B30" s="154"/>
      <c r="C30" s="154"/>
      <c r="D30" s="154"/>
      <c r="E30" s="154"/>
      <c r="F30" s="157"/>
    </row>
    <row r="31" spans="1:6" ht="21.9" customHeight="1" x14ac:dyDescent="0.35">
      <c r="A31" s="153"/>
      <c r="B31" s="154"/>
      <c r="C31" s="154"/>
      <c r="D31" s="154"/>
      <c r="E31" s="154"/>
      <c r="F31" s="157"/>
    </row>
    <row r="32" spans="1:6" ht="21.9" customHeight="1" x14ac:dyDescent="0.35">
      <c r="A32" s="153"/>
      <c r="B32" s="154"/>
      <c r="C32" s="154"/>
      <c r="D32" s="154"/>
      <c r="E32" s="154"/>
      <c r="F32" s="157"/>
    </row>
    <row r="33" spans="1:6" ht="21.9" customHeight="1" x14ac:dyDescent="0.35">
      <c r="A33" s="153"/>
      <c r="B33" s="154"/>
      <c r="C33" s="154"/>
      <c r="D33" s="154"/>
      <c r="E33" s="154"/>
      <c r="F33" s="157"/>
    </row>
    <row r="34" spans="1:6" ht="21.9" customHeight="1" x14ac:dyDescent="0.35">
      <c r="A34" s="153"/>
      <c r="B34" s="154"/>
      <c r="C34" s="154"/>
      <c r="D34" s="154"/>
      <c r="E34" s="154"/>
      <c r="F34" s="157"/>
    </row>
    <row r="35" spans="1:6" ht="21.9" customHeight="1" x14ac:dyDescent="0.35">
      <c r="A35" s="153"/>
      <c r="B35" s="154"/>
      <c r="C35" s="154"/>
      <c r="D35" s="154"/>
      <c r="E35" s="154"/>
      <c r="F35" s="157"/>
    </row>
    <row r="36" spans="1:6" ht="21.9" customHeight="1" x14ac:dyDescent="0.35">
      <c r="A36" s="153"/>
      <c r="B36" s="154"/>
      <c r="C36" s="154"/>
      <c r="D36" s="154"/>
      <c r="E36" s="154"/>
      <c r="F36" s="157"/>
    </row>
    <row r="37" spans="1:6" ht="21.9" customHeight="1" x14ac:dyDescent="0.35">
      <c r="A37" s="153"/>
      <c r="B37" s="154"/>
      <c r="C37" s="154"/>
      <c r="D37" s="154"/>
      <c r="E37" s="154"/>
      <c r="F37" s="157"/>
    </row>
    <row r="38" spans="1:6" ht="21.9" customHeight="1" x14ac:dyDescent="0.35">
      <c r="A38" s="153"/>
      <c r="B38" s="154"/>
      <c r="C38" s="154"/>
      <c r="D38" s="154"/>
      <c r="E38" s="154"/>
      <c r="F38" s="157"/>
    </row>
    <row r="39" spans="1:6" ht="21.9" customHeight="1" x14ac:dyDescent="0.35">
      <c r="A39" s="153"/>
      <c r="B39" s="154"/>
      <c r="C39" s="154"/>
      <c r="D39" s="154"/>
      <c r="E39" s="154"/>
      <c r="F39" s="157"/>
    </row>
    <row r="40" spans="1:6" ht="21.9" customHeight="1" x14ac:dyDescent="0.35">
      <c r="A40" s="153"/>
      <c r="B40" s="154"/>
      <c r="C40" s="154"/>
      <c r="D40" s="154"/>
      <c r="E40" s="154"/>
      <c r="F40" s="157"/>
    </row>
    <row r="41" spans="1:6" ht="21.9" customHeight="1" x14ac:dyDescent="0.35">
      <c r="A41" s="153"/>
      <c r="B41" s="154"/>
      <c r="C41" s="154"/>
      <c r="D41" s="154"/>
      <c r="E41" s="154"/>
      <c r="F41" s="157"/>
    </row>
    <row r="42" spans="1:6" ht="21.9" customHeight="1" x14ac:dyDescent="0.35">
      <c r="A42" s="153"/>
      <c r="B42" s="154"/>
      <c r="C42" s="154"/>
      <c r="D42" s="154"/>
      <c r="E42" s="154"/>
      <c r="F42" s="157"/>
    </row>
    <row r="43" spans="1:6" ht="21.9" customHeight="1" x14ac:dyDescent="0.35">
      <c r="A43" s="153"/>
      <c r="B43" s="154"/>
      <c r="C43" s="154"/>
      <c r="D43" s="154"/>
      <c r="E43" s="154"/>
      <c r="F43" s="157"/>
    </row>
    <row r="44" spans="1:6" ht="21.9" customHeight="1" x14ac:dyDescent="0.35">
      <c r="A44" s="153"/>
      <c r="B44" s="154"/>
      <c r="C44" s="154"/>
      <c r="D44" s="154"/>
      <c r="E44" s="154"/>
      <c r="F44" s="157"/>
    </row>
    <row r="45" spans="1:6" ht="21.9" customHeight="1" x14ac:dyDescent="0.35">
      <c r="A45" s="153"/>
      <c r="B45" s="154"/>
      <c r="C45" s="154"/>
      <c r="D45" s="154"/>
      <c r="E45" s="154"/>
      <c r="F45" s="157"/>
    </row>
    <row r="46" spans="1:6" ht="21.9" customHeight="1" x14ac:dyDescent="0.35">
      <c r="A46" s="153"/>
      <c r="B46" s="154"/>
      <c r="C46" s="154"/>
      <c r="D46" s="154"/>
      <c r="E46" s="154"/>
      <c r="F46" s="157"/>
    </row>
    <row r="47" spans="1:6" ht="21.9" customHeight="1" x14ac:dyDescent="0.35">
      <c r="A47" s="153"/>
      <c r="B47" s="154"/>
      <c r="C47" s="154"/>
      <c r="D47" s="154"/>
      <c r="E47" s="154"/>
      <c r="F47" s="157"/>
    </row>
    <row r="48" spans="1:6" ht="21.9" customHeight="1" x14ac:dyDescent="0.35">
      <c r="A48" s="153"/>
      <c r="B48" s="154"/>
      <c r="C48" s="154"/>
      <c r="D48" s="154"/>
      <c r="E48" s="154"/>
      <c r="F48" s="157"/>
    </row>
    <row r="49" spans="1:6" ht="21.9" customHeight="1" x14ac:dyDescent="0.35">
      <c r="A49" s="153"/>
      <c r="B49" s="154"/>
      <c r="C49" s="154"/>
      <c r="D49" s="154"/>
      <c r="E49" s="154"/>
      <c r="F49" s="157"/>
    </row>
    <row r="50" spans="1:6" ht="21.9" customHeight="1" x14ac:dyDescent="0.35">
      <c r="A50" s="153"/>
      <c r="B50" s="154"/>
      <c r="C50" s="154"/>
      <c r="D50" s="154"/>
      <c r="E50" s="154"/>
      <c r="F50" s="157"/>
    </row>
    <row r="51" spans="1:6" ht="21.9" customHeight="1" x14ac:dyDescent="0.35">
      <c r="A51" s="153"/>
      <c r="B51" s="154"/>
      <c r="C51" s="154"/>
      <c r="D51" s="154"/>
      <c r="E51" s="154"/>
      <c r="F51" s="157"/>
    </row>
    <row r="52" spans="1:6" ht="21.9" customHeight="1" x14ac:dyDescent="0.35">
      <c r="A52" s="153"/>
      <c r="B52" s="154"/>
      <c r="C52" s="154"/>
      <c r="D52" s="154"/>
      <c r="E52" s="154"/>
      <c r="F52" s="157"/>
    </row>
    <row r="53" spans="1:6" ht="21.9" customHeight="1" x14ac:dyDescent="0.35">
      <c r="A53" s="153"/>
      <c r="B53" s="154"/>
      <c r="C53" s="154"/>
      <c r="D53" s="154"/>
      <c r="E53" s="154"/>
      <c r="F53" s="157"/>
    </row>
    <row r="54" spans="1:6" ht="21.9" customHeight="1" x14ac:dyDescent="0.35">
      <c r="A54" s="153"/>
      <c r="B54" s="154"/>
      <c r="C54" s="154"/>
      <c r="D54" s="154"/>
      <c r="E54" s="154"/>
      <c r="F54" s="157"/>
    </row>
    <row r="55" spans="1:6" ht="21.9" customHeight="1" x14ac:dyDescent="0.35">
      <c r="A55" s="153"/>
      <c r="B55" s="154"/>
      <c r="C55" s="154"/>
      <c r="D55" s="154"/>
      <c r="E55" s="154"/>
      <c r="F55" s="157"/>
    </row>
    <row r="56" spans="1:6" ht="21.9" customHeight="1" x14ac:dyDescent="0.35">
      <c r="A56" s="153"/>
      <c r="B56" s="154"/>
      <c r="C56" s="154"/>
      <c r="D56" s="154"/>
      <c r="E56" s="154"/>
      <c r="F56" s="157"/>
    </row>
    <row r="57" spans="1:6" ht="21.9" customHeight="1" x14ac:dyDescent="0.35">
      <c r="A57" s="153"/>
      <c r="B57" s="154"/>
      <c r="C57" s="154"/>
      <c r="D57" s="154"/>
      <c r="E57" s="154"/>
      <c r="F57" s="157"/>
    </row>
    <row r="58" spans="1:6" ht="21.9" customHeight="1" x14ac:dyDescent="0.35">
      <c r="A58" s="153"/>
      <c r="B58" s="154"/>
      <c r="C58" s="154"/>
      <c r="D58" s="154"/>
      <c r="E58" s="154"/>
      <c r="F58" s="157"/>
    </row>
    <row r="59" spans="1:6" ht="21.9" customHeight="1" x14ac:dyDescent="0.35">
      <c r="A59" s="153"/>
      <c r="B59" s="154"/>
      <c r="C59" s="154"/>
      <c r="D59" s="154"/>
      <c r="E59" s="154"/>
      <c r="F59" s="157"/>
    </row>
    <row r="60" spans="1:6" ht="21.9" customHeight="1" x14ac:dyDescent="0.35">
      <c r="A60" s="153"/>
      <c r="B60" s="154"/>
      <c r="C60" s="154"/>
      <c r="D60" s="154"/>
      <c r="E60" s="154"/>
      <c r="F60" s="157"/>
    </row>
    <row r="61" spans="1:6" ht="21.9" customHeight="1" x14ac:dyDescent="0.35">
      <c r="A61" s="153"/>
      <c r="B61" s="154"/>
      <c r="C61" s="154"/>
      <c r="D61" s="154"/>
      <c r="E61" s="154"/>
      <c r="F61" s="157"/>
    </row>
    <row r="62" spans="1:6" ht="21.9" customHeight="1" x14ac:dyDescent="0.35">
      <c r="A62" s="153"/>
      <c r="B62" s="154"/>
      <c r="C62" s="154"/>
      <c r="D62" s="154"/>
      <c r="E62" s="154"/>
      <c r="F62" s="157"/>
    </row>
    <row r="63" spans="1:6" ht="21.9" customHeight="1" x14ac:dyDescent="0.35">
      <c r="A63" s="153"/>
      <c r="B63" s="154"/>
      <c r="C63" s="154"/>
      <c r="D63" s="154"/>
      <c r="E63" s="154"/>
      <c r="F63" s="157"/>
    </row>
    <row r="64" spans="1:6" ht="21.9" customHeight="1" x14ac:dyDescent="0.35">
      <c r="A64" s="153"/>
      <c r="B64" s="154"/>
      <c r="C64" s="154"/>
      <c r="D64" s="154"/>
      <c r="E64" s="154"/>
      <c r="F64" s="157"/>
    </row>
    <row r="65" spans="1:6" ht="21.9" customHeight="1" x14ac:dyDescent="0.35">
      <c r="A65" s="153"/>
      <c r="B65" s="154"/>
      <c r="C65" s="154"/>
      <c r="D65" s="154"/>
      <c r="E65" s="154"/>
      <c r="F65" s="157"/>
    </row>
    <row r="66" spans="1:6" ht="21.9" customHeight="1" x14ac:dyDescent="0.35">
      <c r="A66" s="153"/>
      <c r="B66" s="154"/>
      <c r="C66" s="154"/>
      <c r="D66" s="154"/>
      <c r="E66" s="154"/>
      <c r="F66" s="157"/>
    </row>
    <row r="67" spans="1:6" ht="21.9" customHeight="1" x14ac:dyDescent="0.35">
      <c r="A67" s="153"/>
      <c r="B67" s="154"/>
      <c r="C67" s="154"/>
      <c r="D67" s="154"/>
      <c r="E67" s="154"/>
      <c r="F67" s="157"/>
    </row>
    <row r="68" spans="1:6" ht="21.9" customHeight="1" x14ac:dyDescent="0.35">
      <c r="A68" s="153"/>
      <c r="B68" s="154"/>
      <c r="C68" s="154"/>
      <c r="D68" s="154"/>
      <c r="E68" s="154"/>
      <c r="F68" s="157"/>
    </row>
    <row r="69" spans="1:6" ht="21.9" customHeight="1" x14ac:dyDescent="0.35">
      <c r="A69" s="153"/>
      <c r="B69" s="154"/>
      <c r="C69" s="154"/>
      <c r="D69" s="154"/>
      <c r="E69" s="154"/>
      <c r="F69" s="157"/>
    </row>
    <row r="70" spans="1:6" ht="21.9" customHeight="1" x14ac:dyDescent="0.35">
      <c r="A70" s="153"/>
      <c r="B70" s="154"/>
      <c r="C70" s="154"/>
      <c r="D70" s="154"/>
      <c r="E70" s="154"/>
      <c r="F70" s="157"/>
    </row>
    <row r="71" spans="1:6" ht="21.9" customHeight="1" x14ac:dyDescent="0.35">
      <c r="A71" s="153"/>
      <c r="B71" s="154"/>
      <c r="C71" s="154"/>
      <c r="D71" s="154"/>
      <c r="E71" s="154"/>
      <c r="F71" s="157"/>
    </row>
    <row r="72" spans="1:6" ht="21.9" customHeight="1" x14ac:dyDescent="0.35">
      <c r="A72" s="153"/>
      <c r="B72" s="154"/>
      <c r="C72" s="154"/>
      <c r="D72" s="154"/>
      <c r="E72" s="154"/>
      <c r="F72" s="157"/>
    </row>
    <row r="73" spans="1:6" ht="21.9" customHeight="1" x14ac:dyDescent="0.35">
      <c r="A73" s="153"/>
      <c r="B73" s="154"/>
      <c r="C73" s="154"/>
      <c r="D73" s="154"/>
      <c r="E73" s="154"/>
      <c r="F73" s="157"/>
    </row>
    <row r="74" spans="1:6" ht="21.9" customHeight="1" x14ac:dyDescent="0.35">
      <c r="A74" s="153"/>
      <c r="B74" s="154"/>
      <c r="C74" s="154"/>
      <c r="D74" s="154"/>
      <c r="E74" s="154"/>
      <c r="F74" s="157"/>
    </row>
    <row r="75" spans="1:6" ht="21.9" customHeight="1" x14ac:dyDescent="0.35">
      <c r="A75" s="153"/>
      <c r="B75" s="154"/>
      <c r="C75" s="154"/>
      <c r="D75" s="154"/>
      <c r="E75" s="154"/>
      <c r="F75" s="157"/>
    </row>
    <row r="76" spans="1:6" ht="21.9" customHeight="1" x14ac:dyDescent="0.35">
      <c r="A76" s="153"/>
      <c r="B76" s="154"/>
      <c r="C76" s="154"/>
      <c r="D76" s="154"/>
      <c r="E76" s="154"/>
      <c r="F76" s="157"/>
    </row>
    <row r="77" spans="1:6" ht="21.9" customHeight="1" x14ac:dyDescent="0.35">
      <c r="A77" s="153"/>
      <c r="B77" s="154"/>
      <c r="C77" s="154"/>
      <c r="D77" s="154"/>
      <c r="E77" s="154"/>
      <c r="F77" s="157"/>
    </row>
    <row r="78" spans="1:6" ht="21.9" customHeight="1" x14ac:dyDescent="0.35">
      <c r="A78" s="153"/>
      <c r="B78" s="154"/>
      <c r="C78" s="154"/>
      <c r="D78" s="154"/>
      <c r="E78" s="154"/>
      <c r="F78" s="157"/>
    </row>
    <row r="79" spans="1:6" ht="21.9" customHeight="1" x14ac:dyDescent="0.35">
      <c r="A79" s="153"/>
      <c r="B79" s="154"/>
      <c r="C79" s="154"/>
      <c r="D79" s="154"/>
      <c r="E79" s="154"/>
      <c r="F79" s="157"/>
    </row>
    <row r="80" spans="1:6" ht="21.9" customHeight="1" x14ac:dyDescent="0.35">
      <c r="A80" s="153"/>
      <c r="B80" s="154"/>
      <c r="C80" s="154"/>
      <c r="D80" s="154"/>
      <c r="E80" s="154"/>
      <c r="F80" s="157"/>
    </row>
    <row r="81" spans="1:6" ht="21.9" customHeight="1" x14ac:dyDescent="0.35">
      <c r="A81" s="153"/>
      <c r="B81" s="154"/>
      <c r="C81" s="154"/>
      <c r="D81" s="154"/>
      <c r="E81" s="154"/>
      <c r="F81" s="157"/>
    </row>
    <row r="82" spans="1:6" x14ac:dyDescent="0.35">
      <c r="A82" s="156"/>
      <c r="B82" s="156"/>
      <c r="C82" s="156"/>
      <c r="D82" s="156"/>
      <c r="E82" s="156"/>
      <c r="F82" s="156"/>
    </row>
    <row r="83" spans="1:6" ht="21.9" customHeight="1" x14ac:dyDescent="0.35">
      <c r="A83" s="241" t="s">
        <v>270</v>
      </c>
      <c r="B83" s="242"/>
      <c r="C83" s="242"/>
      <c r="D83" s="242"/>
      <c r="E83" s="242"/>
      <c r="F83" s="243"/>
    </row>
    <row r="84" spans="1:6" ht="21.9" customHeight="1" x14ac:dyDescent="0.35">
      <c r="A84" s="241" t="s">
        <v>11</v>
      </c>
      <c r="B84" s="242"/>
      <c r="C84" s="242"/>
      <c r="D84" s="242"/>
      <c r="E84" s="242"/>
      <c r="F84" s="243"/>
    </row>
    <row r="85" spans="1:6" ht="21.9" customHeight="1" x14ac:dyDescent="0.35">
      <c r="A85" s="147" t="s">
        <v>9</v>
      </c>
      <c r="B85" s="147" t="s">
        <v>4</v>
      </c>
      <c r="C85" s="147" t="s">
        <v>5</v>
      </c>
      <c r="D85" s="147" t="s">
        <v>6</v>
      </c>
      <c r="E85" s="147" t="s">
        <v>7</v>
      </c>
      <c r="F85" s="147" t="s">
        <v>8</v>
      </c>
    </row>
    <row r="86" spans="1:6" ht="21.9" customHeight="1" x14ac:dyDescent="0.35">
      <c r="A86" s="153"/>
      <c r="B86" s="154"/>
      <c r="C86" s="154"/>
      <c r="D86" s="154"/>
      <c r="E86" s="154"/>
      <c r="F86" s="157"/>
    </row>
    <row r="87" spans="1:6" ht="21.9" customHeight="1" x14ac:dyDescent="0.35">
      <c r="A87" s="153"/>
      <c r="B87" s="154"/>
      <c r="C87" s="154"/>
      <c r="D87" s="154"/>
      <c r="E87" s="154"/>
      <c r="F87" s="157"/>
    </row>
    <row r="88" spans="1:6" ht="21.9" customHeight="1" x14ac:dyDescent="0.35">
      <c r="A88" s="153"/>
      <c r="B88" s="154"/>
      <c r="C88" s="154"/>
      <c r="D88" s="154"/>
      <c r="E88" s="154"/>
      <c r="F88" s="157"/>
    </row>
    <row r="89" spans="1:6" ht="21.9" customHeight="1" x14ac:dyDescent="0.35">
      <c r="A89" s="153"/>
      <c r="B89" s="154"/>
      <c r="C89" s="154"/>
      <c r="D89" s="154"/>
      <c r="E89" s="154"/>
      <c r="F89" s="157"/>
    </row>
    <row r="90" spans="1:6" ht="21.9" customHeight="1" x14ac:dyDescent="0.35">
      <c r="A90" s="153"/>
      <c r="B90" s="154"/>
      <c r="C90" s="154"/>
      <c r="D90" s="154"/>
      <c r="E90" s="154"/>
      <c r="F90" s="157"/>
    </row>
    <row r="91" spans="1:6" ht="21.9" customHeight="1" x14ac:dyDescent="0.35">
      <c r="A91" s="153"/>
      <c r="B91" s="154"/>
      <c r="C91" s="154"/>
      <c r="D91" s="154"/>
      <c r="E91" s="154"/>
      <c r="F91" s="157"/>
    </row>
    <row r="92" spans="1:6" ht="21.9" customHeight="1" x14ac:dyDescent="0.35">
      <c r="A92" s="153"/>
      <c r="B92" s="154"/>
      <c r="C92" s="154"/>
      <c r="D92" s="154"/>
      <c r="E92" s="154"/>
      <c r="F92" s="157"/>
    </row>
    <row r="93" spans="1:6" ht="21.9" customHeight="1" x14ac:dyDescent="0.35">
      <c r="A93" s="153"/>
      <c r="B93" s="154"/>
      <c r="C93" s="154"/>
      <c r="D93" s="154"/>
      <c r="E93" s="154"/>
      <c r="F93" s="157"/>
    </row>
    <row r="94" spans="1:6" ht="21.9" customHeight="1" x14ac:dyDescent="0.35">
      <c r="A94" s="153"/>
      <c r="B94" s="154"/>
      <c r="C94" s="154"/>
      <c r="D94" s="154"/>
      <c r="E94" s="154"/>
      <c r="F94" s="157"/>
    </row>
    <row r="95" spans="1:6" ht="21.9" customHeight="1" x14ac:dyDescent="0.35">
      <c r="A95" s="153"/>
      <c r="B95" s="154"/>
      <c r="C95" s="154"/>
      <c r="D95" s="154"/>
      <c r="E95" s="154"/>
      <c r="F95" s="157"/>
    </row>
    <row r="96" spans="1:6" ht="21.9" customHeight="1" x14ac:dyDescent="0.35">
      <c r="A96" s="153"/>
      <c r="B96" s="154"/>
      <c r="C96" s="154"/>
      <c r="D96" s="154"/>
      <c r="E96" s="154"/>
      <c r="F96" s="157"/>
    </row>
    <row r="97" spans="1:6" ht="21.9" customHeight="1" x14ac:dyDescent="0.35">
      <c r="A97" s="153"/>
      <c r="B97" s="154"/>
      <c r="C97" s="154"/>
      <c r="D97" s="154"/>
      <c r="E97" s="154"/>
      <c r="F97" s="157"/>
    </row>
    <row r="98" spans="1:6" ht="21.9" customHeight="1" x14ac:dyDescent="0.35">
      <c r="A98" s="153"/>
      <c r="B98" s="154"/>
      <c r="C98" s="154"/>
      <c r="D98" s="154"/>
      <c r="E98" s="154"/>
      <c r="F98" s="157"/>
    </row>
    <row r="99" spans="1:6" ht="21.9" customHeight="1" x14ac:dyDescent="0.35">
      <c r="A99" s="153"/>
      <c r="B99" s="154"/>
      <c r="C99" s="154"/>
      <c r="D99" s="154"/>
      <c r="E99" s="154"/>
      <c r="F99" s="157"/>
    </row>
    <row r="100" spans="1:6" ht="21.9" customHeight="1" x14ac:dyDescent="0.35">
      <c r="A100" s="153"/>
      <c r="B100" s="154"/>
      <c r="C100" s="154"/>
      <c r="D100" s="154"/>
      <c r="E100" s="154"/>
      <c r="F100" s="157"/>
    </row>
    <row r="101" spans="1:6" ht="21.9" customHeight="1" x14ac:dyDescent="0.35">
      <c r="A101" s="153"/>
      <c r="B101" s="154"/>
      <c r="C101" s="154"/>
      <c r="D101" s="154"/>
      <c r="E101" s="154"/>
      <c r="F101" s="157"/>
    </row>
    <row r="102" spans="1:6" ht="21.9" customHeight="1" x14ac:dyDescent="0.35">
      <c r="A102" s="153"/>
      <c r="B102" s="154"/>
      <c r="C102" s="154"/>
      <c r="D102" s="154"/>
      <c r="E102" s="154"/>
      <c r="F102" s="157"/>
    </row>
    <row r="103" spans="1:6" ht="21.9" customHeight="1" x14ac:dyDescent="0.35">
      <c r="A103" s="153"/>
      <c r="B103" s="154"/>
      <c r="C103" s="154"/>
      <c r="D103" s="154"/>
      <c r="E103" s="154"/>
      <c r="F103" s="157"/>
    </row>
    <row r="104" spans="1:6" ht="21.9" customHeight="1" x14ac:dyDescent="0.35">
      <c r="A104" s="153"/>
      <c r="B104" s="154"/>
      <c r="C104" s="154"/>
      <c r="D104" s="154"/>
      <c r="E104" s="154"/>
      <c r="F104" s="157"/>
    </row>
    <row r="105" spans="1:6" ht="21.9" customHeight="1" x14ac:dyDescent="0.35">
      <c r="A105" s="153"/>
      <c r="B105" s="154"/>
      <c r="C105" s="154"/>
      <c r="D105" s="154"/>
      <c r="E105" s="154"/>
      <c r="F105" s="157"/>
    </row>
    <row r="106" spans="1:6" ht="21.9" customHeight="1" x14ac:dyDescent="0.35">
      <c r="A106" s="153"/>
      <c r="B106" s="154"/>
      <c r="C106" s="154"/>
      <c r="D106" s="154"/>
      <c r="E106" s="154"/>
      <c r="F106" s="157"/>
    </row>
    <row r="107" spans="1:6" ht="21.9" customHeight="1" x14ac:dyDescent="0.35">
      <c r="A107" s="153"/>
      <c r="B107" s="154"/>
      <c r="C107" s="154"/>
      <c r="D107" s="154"/>
      <c r="E107" s="154"/>
      <c r="F107" s="157"/>
    </row>
    <row r="108" spans="1:6" ht="21.9" customHeight="1" x14ac:dyDescent="0.35">
      <c r="A108" s="153"/>
      <c r="B108" s="154"/>
      <c r="C108" s="154"/>
      <c r="D108" s="154"/>
      <c r="E108" s="154"/>
      <c r="F108" s="157"/>
    </row>
    <row r="109" spans="1:6" ht="21.9" customHeight="1" x14ac:dyDescent="0.35">
      <c r="A109" s="153"/>
      <c r="B109" s="154"/>
      <c r="C109" s="154"/>
      <c r="D109" s="154"/>
      <c r="E109" s="154"/>
      <c r="F109" s="157"/>
    </row>
    <row r="110" spans="1:6" ht="21.9" customHeight="1" x14ac:dyDescent="0.35">
      <c r="A110" s="153"/>
      <c r="B110" s="154"/>
      <c r="C110" s="154"/>
      <c r="D110" s="154"/>
      <c r="E110" s="154"/>
      <c r="F110" s="157"/>
    </row>
    <row r="111" spans="1:6" ht="21.9" customHeight="1" x14ac:dyDescent="0.35">
      <c r="A111" s="153"/>
      <c r="B111" s="154"/>
      <c r="C111" s="154"/>
      <c r="D111" s="154"/>
      <c r="E111" s="154"/>
      <c r="F111" s="157"/>
    </row>
    <row r="112" spans="1:6" ht="21.9" customHeight="1" x14ac:dyDescent="0.35">
      <c r="A112" s="153"/>
      <c r="B112" s="154"/>
      <c r="C112" s="154"/>
      <c r="D112" s="154"/>
      <c r="E112" s="154"/>
      <c r="F112" s="157"/>
    </row>
    <row r="113" spans="1:6" ht="21.9" customHeight="1" x14ac:dyDescent="0.35">
      <c r="A113" s="153"/>
      <c r="B113" s="154"/>
      <c r="C113" s="154"/>
      <c r="D113" s="154"/>
      <c r="E113" s="154"/>
      <c r="F113" s="157"/>
    </row>
    <row r="114" spans="1:6" ht="21.9" customHeight="1" x14ac:dyDescent="0.35">
      <c r="A114" s="153"/>
      <c r="B114" s="154"/>
      <c r="C114" s="154"/>
      <c r="D114" s="154"/>
      <c r="E114" s="154"/>
      <c r="F114" s="157"/>
    </row>
    <row r="115" spans="1:6" ht="21.9" customHeight="1" x14ac:dyDescent="0.35">
      <c r="A115" s="153"/>
      <c r="B115" s="154"/>
      <c r="C115" s="154"/>
      <c r="D115" s="154"/>
      <c r="E115" s="154"/>
      <c r="F115" s="157"/>
    </row>
    <row r="116" spans="1:6" ht="21.9" customHeight="1" x14ac:dyDescent="0.35">
      <c r="A116" s="153"/>
      <c r="B116" s="154"/>
      <c r="C116" s="154"/>
      <c r="D116" s="154"/>
      <c r="E116" s="154"/>
      <c r="F116" s="157"/>
    </row>
    <row r="117" spans="1:6" ht="21.9" customHeight="1" x14ac:dyDescent="0.35">
      <c r="A117" s="153"/>
      <c r="B117" s="154"/>
      <c r="C117" s="154"/>
      <c r="D117" s="154"/>
      <c r="E117" s="154"/>
      <c r="F117" s="157"/>
    </row>
    <row r="118" spans="1:6" ht="21.9" customHeight="1" x14ac:dyDescent="0.35">
      <c r="A118" s="153"/>
      <c r="B118" s="154"/>
      <c r="C118" s="154"/>
      <c r="D118" s="154"/>
      <c r="E118" s="154"/>
      <c r="F118" s="157"/>
    </row>
    <row r="119" spans="1:6" ht="21.9" customHeight="1" x14ac:dyDescent="0.35">
      <c r="A119" s="153"/>
      <c r="B119" s="154"/>
      <c r="C119" s="154"/>
      <c r="D119" s="154"/>
      <c r="E119" s="154"/>
      <c r="F119" s="157"/>
    </row>
    <row r="120" spans="1:6" ht="21.9" customHeight="1" x14ac:dyDescent="0.35">
      <c r="A120" s="153"/>
      <c r="B120" s="154"/>
      <c r="C120" s="154"/>
      <c r="D120" s="154"/>
      <c r="E120" s="154"/>
      <c r="F120" s="157"/>
    </row>
    <row r="122" spans="1:6" ht="12.75" customHeight="1" x14ac:dyDescent="0.35"/>
    <row r="123" spans="1:6" ht="12.75" customHeight="1" x14ac:dyDescent="0.35"/>
    <row r="124" spans="1:6" x14ac:dyDescent="0.35">
      <c r="A124" s="57" t="s">
        <v>657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8" t="s">
        <v>368</v>
      </c>
      <c r="D1" s="248"/>
      <c r="E1" s="248"/>
      <c r="F1" s="248"/>
      <c r="G1" s="248"/>
      <c r="H1" s="248"/>
      <c r="I1" s="248"/>
      <c r="J1" s="248"/>
      <c r="K1" s="248"/>
      <c r="L1" s="248"/>
      <c r="M1" s="248"/>
      <c r="N1" s="248"/>
      <c r="O1" s="248"/>
      <c r="P1" s="248"/>
    </row>
    <row r="2" spans="1:16" ht="27.75" customHeight="1" x14ac:dyDescent="0.25">
      <c r="A2" s="219" t="s">
        <v>367</v>
      </c>
      <c r="B2" s="220"/>
      <c r="C2" s="220"/>
      <c r="D2" s="220"/>
      <c r="E2" s="220"/>
      <c r="F2" s="220"/>
      <c r="G2" s="220"/>
      <c r="H2" s="220"/>
      <c r="I2" s="220"/>
      <c r="J2" s="220"/>
      <c r="K2" s="220"/>
      <c r="L2" s="220"/>
      <c r="M2" s="220"/>
      <c r="N2" s="220"/>
      <c r="O2" s="220"/>
      <c r="P2" s="221"/>
    </row>
    <row r="3" spans="1:16" ht="17.25" customHeight="1" x14ac:dyDescent="0.35">
      <c r="A3" s="69"/>
      <c r="B3" s="69"/>
      <c r="C3" s="69"/>
      <c r="D3" s="69"/>
    </row>
    <row r="4" spans="1:16" s="71" customFormat="1" ht="25.5" customHeight="1" x14ac:dyDescent="0.25">
      <c r="A4" s="219" t="str">
        <f>Overview!B4&amp; " - Effective from "&amp;Overview!D4&amp;" - "&amp;Overview!E4&amp;" new designated EHV charges"</f>
        <v>Harlaxton Energy Networks Limited - GSP_M - Effective from 1 April 2024 - Final new designated EHV charges</v>
      </c>
      <c r="B4" s="220"/>
      <c r="C4" s="220"/>
      <c r="D4" s="220"/>
      <c r="E4" s="220"/>
      <c r="F4" s="220"/>
      <c r="G4" s="220"/>
      <c r="H4" s="220"/>
      <c r="I4" s="220"/>
      <c r="J4" s="220"/>
      <c r="K4" s="220"/>
      <c r="L4" s="220"/>
      <c r="M4" s="220"/>
      <c r="N4" s="220"/>
      <c r="O4" s="220"/>
      <c r="P4" s="221"/>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8"/>
      <c r="B6" s="158"/>
      <c r="C6" s="158"/>
      <c r="D6" s="158"/>
      <c r="E6" s="159"/>
      <c r="F6" s="159"/>
      <c r="G6" s="159"/>
      <c r="H6" s="159"/>
      <c r="I6" s="160"/>
      <c r="J6" s="161"/>
      <c r="K6" s="161"/>
      <c r="L6" s="161"/>
      <c r="M6" s="162"/>
      <c r="N6" s="163"/>
      <c r="O6" s="163"/>
      <c r="P6" s="163"/>
    </row>
    <row r="7" spans="1:16" ht="22.5" customHeight="1" x14ac:dyDescent="0.25">
      <c r="A7" s="158"/>
      <c r="B7" s="158"/>
      <c r="C7" s="158"/>
      <c r="D7" s="158"/>
      <c r="E7" s="159"/>
      <c r="F7" s="159"/>
      <c r="G7" s="159"/>
      <c r="H7" s="159"/>
      <c r="I7" s="160"/>
      <c r="J7" s="161"/>
      <c r="K7" s="161"/>
      <c r="L7" s="161"/>
      <c r="M7" s="162"/>
      <c r="N7" s="163"/>
      <c r="O7" s="163"/>
      <c r="P7" s="163"/>
    </row>
    <row r="8" spans="1:16" ht="22.5" customHeight="1" x14ac:dyDescent="0.25">
      <c r="A8" s="158"/>
      <c r="B8" s="158"/>
      <c r="C8" s="158"/>
      <c r="D8" s="158"/>
      <c r="E8" s="159"/>
      <c r="F8" s="159"/>
      <c r="G8" s="159"/>
      <c r="H8" s="159"/>
      <c r="I8" s="160"/>
      <c r="J8" s="161"/>
      <c r="K8" s="161"/>
      <c r="L8" s="161"/>
      <c r="M8" s="162"/>
      <c r="N8" s="163"/>
      <c r="O8" s="163"/>
      <c r="P8" s="163"/>
    </row>
    <row r="9" spans="1:16" ht="22.5" customHeight="1" x14ac:dyDescent="0.25">
      <c r="A9" s="158"/>
      <c r="B9" s="158"/>
      <c r="C9" s="158"/>
      <c r="D9" s="158"/>
      <c r="E9" s="159"/>
      <c r="F9" s="159"/>
      <c r="G9" s="159"/>
      <c r="H9" s="159"/>
      <c r="I9" s="160"/>
      <c r="J9" s="161"/>
      <c r="K9" s="161"/>
      <c r="L9" s="161"/>
      <c r="M9" s="162"/>
      <c r="N9" s="163"/>
      <c r="O9" s="163"/>
      <c r="P9" s="163"/>
    </row>
    <row r="10" spans="1:16" ht="22.5" customHeight="1" x14ac:dyDescent="0.25">
      <c r="A10" s="158"/>
      <c r="B10" s="158"/>
      <c r="C10" s="158"/>
      <c r="D10" s="158"/>
      <c r="E10" s="159"/>
      <c r="F10" s="159"/>
      <c r="G10" s="159"/>
      <c r="H10" s="159"/>
      <c r="I10" s="160"/>
      <c r="J10" s="161"/>
      <c r="K10" s="161"/>
      <c r="L10" s="161"/>
      <c r="M10" s="162"/>
      <c r="N10" s="163"/>
      <c r="O10" s="163"/>
      <c r="P10" s="163"/>
    </row>
    <row r="11" spans="1:16" ht="22.5" customHeight="1" x14ac:dyDescent="0.25">
      <c r="A11" s="158"/>
      <c r="B11" s="158"/>
      <c r="C11" s="158"/>
      <c r="D11" s="158"/>
      <c r="E11" s="159"/>
      <c r="F11" s="159"/>
      <c r="G11" s="159"/>
      <c r="H11" s="159"/>
      <c r="I11" s="160"/>
      <c r="J11" s="161"/>
      <c r="K11" s="161"/>
      <c r="L11" s="161"/>
      <c r="M11" s="162"/>
      <c r="N11" s="163"/>
      <c r="O11" s="163"/>
      <c r="P11" s="163"/>
    </row>
    <row r="12" spans="1:16" ht="22.5" customHeight="1" x14ac:dyDescent="0.25">
      <c r="A12" s="158"/>
      <c r="B12" s="158"/>
      <c r="C12" s="158"/>
      <c r="D12" s="158"/>
      <c r="E12" s="159"/>
      <c r="F12" s="159"/>
      <c r="G12" s="159"/>
      <c r="H12" s="159"/>
      <c r="I12" s="160"/>
      <c r="J12" s="161"/>
      <c r="K12" s="161"/>
      <c r="L12" s="161"/>
      <c r="M12" s="162"/>
      <c r="N12" s="163"/>
      <c r="O12" s="163"/>
      <c r="P12" s="163"/>
    </row>
    <row r="13" spans="1:16" ht="22.5" customHeight="1" x14ac:dyDescent="0.25">
      <c r="A13" s="158"/>
      <c r="B13" s="158"/>
      <c r="C13" s="158"/>
      <c r="D13" s="158"/>
      <c r="E13" s="159"/>
      <c r="F13" s="159"/>
      <c r="G13" s="159"/>
      <c r="H13" s="159"/>
      <c r="I13" s="160"/>
      <c r="J13" s="161"/>
      <c r="K13" s="161"/>
      <c r="L13" s="161"/>
      <c r="M13" s="162"/>
      <c r="N13" s="163"/>
      <c r="O13" s="163"/>
      <c r="P13" s="163"/>
    </row>
    <row r="14" spans="1:16" ht="22.5" customHeight="1" x14ac:dyDescent="0.25">
      <c r="A14" s="158"/>
      <c r="B14" s="158"/>
      <c r="C14" s="158"/>
      <c r="D14" s="158"/>
      <c r="E14" s="159"/>
      <c r="F14" s="159"/>
      <c r="G14" s="159"/>
      <c r="H14" s="159"/>
      <c r="I14" s="160"/>
      <c r="J14" s="161"/>
      <c r="K14" s="161"/>
      <c r="L14" s="161"/>
      <c r="M14" s="162"/>
      <c r="N14" s="163"/>
      <c r="O14" s="163"/>
      <c r="P14" s="163"/>
    </row>
    <row r="15" spans="1:16" ht="22.5" customHeight="1" x14ac:dyDescent="0.25">
      <c r="A15" s="158"/>
      <c r="B15" s="158"/>
      <c r="C15" s="158"/>
      <c r="D15" s="158"/>
      <c r="E15" s="159"/>
      <c r="F15" s="159"/>
      <c r="G15" s="159"/>
      <c r="H15" s="159"/>
      <c r="I15" s="160"/>
      <c r="J15" s="161"/>
      <c r="K15" s="161"/>
      <c r="L15" s="161"/>
      <c r="M15" s="162"/>
      <c r="N15" s="163"/>
      <c r="O15" s="163"/>
      <c r="P15" s="163"/>
    </row>
    <row r="17" spans="1:18" ht="27.75" customHeight="1" x14ac:dyDescent="0.25">
      <c r="A17" s="219" t="str">
        <f>Overview!B4&amp; " - Effective from "&amp;Overview!D4&amp;" - "&amp;Overview!E4&amp;" new designated EHV line loss factors"</f>
        <v>Harlaxton Energy Networks Limited - GSP_M - Effective from 1 April 2024 -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5">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5">
      <c r="A19" s="158"/>
      <c r="B19" s="158"/>
      <c r="C19" s="158"/>
      <c r="D19" s="158"/>
      <c r="E19" s="159"/>
      <c r="F19" s="166"/>
      <c r="G19" s="166"/>
      <c r="H19" s="166"/>
      <c r="I19" s="167"/>
      <c r="J19" s="167"/>
      <c r="K19" s="168"/>
      <c r="L19" s="169"/>
      <c r="M19" s="169"/>
      <c r="N19" s="170"/>
      <c r="O19" s="170"/>
      <c r="P19" s="170"/>
      <c r="Q19" s="170"/>
      <c r="R19" s="170"/>
    </row>
    <row r="20" spans="1:18" ht="22.5" customHeight="1" x14ac:dyDescent="0.25">
      <c r="A20" s="158"/>
      <c r="B20" s="158"/>
      <c r="C20" s="158"/>
      <c r="D20" s="158"/>
      <c r="E20" s="159"/>
      <c r="F20" s="166"/>
      <c r="G20" s="166"/>
      <c r="H20" s="166"/>
      <c r="I20" s="167"/>
      <c r="J20" s="167"/>
      <c r="K20" s="168"/>
      <c r="L20" s="169"/>
      <c r="M20" s="169"/>
      <c r="N20" s="170"/>
      <c r="O20" s="170"/>
      <c r="P20" s="170"/>
      <c r="Q20" s="170"/>
      <c r="R20" s="170"/>
    </row>
    <row r="21" spans="1:18" ht="22.5" customHeight="1" x14ac:dyDescent="0.25">
      <c r="A21" s="158"/>
      <c r="B21" s="158"/>
      <c r="C21" s="158"/>
      <c r="D21" s="158"/>
      <c r="E21" s="159"/>
      <c r="F21" s="166"/>
      <c r="G21" s="166"/>
      <c r="H21" s="166"/>
      <c r="I21" s="167"/>
      <c r="J21" s="167"/>
      <c r="K21" s="168"/>
      <c r="L21" s="169"/>
      <c r="M21" s="169"/>
      <c r="N21" s="170"/>
      <c r="O21" s="170"/>
      <c r="P21" s="170"/>
      <c r="Q21" s="170"/>
      <c r="R21" s="170"/>
    </row>
    <row r="22" spans="1:18" ht="22.5" customHeight="1" x14ac:dyDescent="0.25">
      <c r="A22" s="158"/>
      <c r="B22" s="158"/>
      <c r="C22" s="158"/>
      <c r="D22" s="158"/>
      <c r="E22" s="159"/>
      <c r="F22" s="166"/>
      <c r="G22" s="166"/>
      <c r="H22" s="166"/>
      <c r="I22" s="167"/>
      <c r="J22" s="167"/>
      <c r="K22" s="168"/>
      <c r="L22" s="169"/>
      <c r="M22" s="169"/>
      <c r="N22" s="170"/>
      <c r="O22" s="170"/>
      <c r="P22" s="170"/>
      <c r="Q22" s="170"/>
      <c r="R22" s="170"/>
    </row>
    <row r="23" spans="1:18" ht="22.5" customHeight="1" x14ac:dyDescent="0.25">
      <c r="A23" s="158"/>
      <c r="B23" s="158"/>
      <c r="C23" s="158"/>
      <c r="D23" s="158"/>
      <c r="E23" s="159"/>
      <c r="F23" s="166"/>
      <c r="G23" s="166"/>
      <c r="H23" s="166"/>
      <c r="I23" s="167"/>
      <c r="J23" s="167"/>
      <c r="K23" s="168"/>
      <c r="L23" s="169"/>
      <c r="M23" s="169"/>
      <c r="N23" s="170"/>
      <c r="O23" s="170"/>
      <c r="P23" s="170"/>
      <c r="Q23" s="170"/>
      <c r="R23" s="170"/>
    </row>
    <row r="24" spans="1:18" ht="22.5" customHeight="1" x14ac:dyDescent="0.25">
      <c r="A24" s="158"/>
      <c r="B24" s="158"/>
      <c r="C24" s="158"/>
      <c r="D24" s="158"/>
      <c r="E24" s="159"/>
      <c r="F24" s="166"/>
      <c r="G24" s="166"/>
      <c r="H24" s="166"/>
      <c r="I24" s="167"/>
      <c r="J24" s="167"/>
      <c r="K24" s="168"/>
      <c r="L24" s="169"/>
      <c r="M24" s="169"/>
      <c r="N24" s="170"/>
      <c r="O24" s="170"/>
      <c r="P24" s="170"/>
      <c r="Q24" s="170"/>
      <c r="R24" s="170"/>
    </row>
    <row r="25" spans="1:18" ht="22.5" customHeight="1" x14ac:dyDescent="0.25">
      <c r="A25" s="158"/>
      <c r="B25" s="158"/>
      <c r="C25" s="158"/>
      <c r="D25" s="158"/>
      <c r="E25" s="159"/>
      <c r="F25" s="166"/>
      <c r="G25" s="166"/>
      <c r="H25" s="166"/>
      <c r="I25" s="167"/>
      <c r="J25" s="167"/>
      <c r="K25" s="168"/>
      <c r="L25" s="169"/>
      <c r="M25" s="169"/>
      <c r="N25" s="170"/>
      <c r="O25" s="170"/>
      <c r="P25" s="170"/>
      <c r="Q25" s="170"/>
      <c r="R25" s="170"/>
    </row>
    <row r="26" spans="1:18" ht="22.5" customHeight="1" x14ac:dyDescent="0.25">
      <c r="A26" s="158"/>
      <c r="B26" s="158"/>
      <c r="C26" s="158"/>
      <c r="D26" s="158"/>
      <c r="E26" s="159"/>
      <c r="F26" s="166"/>
      <c r="G26" s="166"/>
      <c r="H26" s="166"/>
      <c r="I26" s="167"/>
      <c r="J26" s="167"/>
      <c r="K26" s="168"/>
      <c r="L26" s="169"/>
      <c r="M26" s="169"/>
      <c r="N26" s="170"/>
      <c r="O26" s="170"/>
      <c r="P26" s="170"/>
      <c r="Q26" s="170"/>
      <c r="R26" s="170"/>
    </row>
    <row r="27" spans="1:18" ht="22.5" customHeight="1" x14ac:dyDescent="0.25">
      <c r="A27" s="158"/>
      <c r="B27" s="158"/>
      <c r="C27" s="158"/>
      <c r="D27" s="158"/>
      <c r="E27" s="159"/>
      <c r="F27" s="166"/>
      <c r="G27" s="166"/>
      <c r="H27" s="166"/>
      <c r="I27" s="167"/>
      <c r="J27" s="167"/>
      <c r="K27" s="168"/>
      <c r="L27" s="169"/>
      <c r="M27" s="169"/>
      <c r="N27" s="170"/>
      <c r="O27" s="170"/>
      <c r="P27" s="170"/>
      <c r="Q27" s="170"/>
      <c r="R27" s="170"/>
    </row>
    <row r="28" spans="1:18" ht="22.5" customHeight="1" x14ac:dyDescent="0.25">
      <c r="A28" s="158"/>
      <c r="B28" s="158"/>
      <c r="C28" s="158"/>
      <c r="D28" s="158"/>
      <c r="E28" s="159"/>
      <c r="F28" s="166"/>
      <c r="G28" s="166"/>
      <c r="H28" s="166"/>
      <c r="I28" s="167"/>
      <c r="J28" s="167"/>
      <c r="K28" s="168"/>
      <c r="L28" s="169"/>
      <c r="M28" s="169"/>
      <c r="N28" s="170"/>
      <c r="O28" s="170"/>
      <c r="P28" s="170"/>
      <c r="Q28" s="170"/>
      <c r="R28" s="170"/>
    </row>
    <row r="30" spans="1:18" ht="12.75" customHeight="1" x14ac:dyDescent="0.35"/>
    <row r="31" spans="1:18" ht="12.75" customHeight="1" x14ac:dyDescent="0.35"/>
    <row r="32" spans="1:18" ht="27.75" customHeight="1" x14ac:dyDescent="0.35">
      <c r="A32" s="249" t="s">
        <v>658</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80" zoomScaleNormal="80" zoomScaleSheetLayoutView="100" workbookViewId="0">
      <selection activeCell="E9" sqref="E9"/>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6" width="17.5546875" style="65" customWidth="1"/>
    <col min="7" max="7" width="6.5546875" style="58" customWidth="1"/>
    <col min="8" max="16384" width="9.109375" style="58"/>
  </cols>
  <sheetData>
    <row r="1" spans="1:6" ht="27.75" customHeight="1" x14ac:dyDescent="0.25">
      <c r="A1" s="69" t="s">
        <v>19</v>
      </c>
      <c r="B1" s="202"/>
      <c r="C1" s="202"/>
      <c r="D1" s="127"/>
      <c r="E1" s="127"/>
      <c r="F1" s="127"/>
    </row>
    <row r="2" spans="1:6" ht="35.1" customHeight="1" x14ac:dyDescent="0.25">
      <c r="A2" s="219" t="str">
        <f>Overview!B4&amp; " - Effective from "&amp;Overview!D4&amp;" - "&amp;Overview!E4&amp;" Supplier of Last Resort and Eligible Bad Debt Pass-Through Costs"</f>
        <v>Harlaxton Energy Networks Limited - GSP_M - Effective from 1 April 2024 - Final Supplier of Last Resort and Eligible Bad Debt Pass-Through Costs</v>
      </c>
      <c r="B2" s="220"/>
      <c r="C2" s="220"/>
      <c r="D2" s="220"/>
      <c r="E2" s="220"/>
      <c r="F2" s="221"/>
    </row>
    <row r="3" spans="1:6" s="64" customFormat="1" ht="18" x14ac:dyDescent="0.25">
      <c r="A3" s="62"/>
      <c r="B3" s="62"/>
      <c r="C3" s="62"/>
      <c r="D3" s="62"/>
      <c r="E3" s="62"/>
      <c r="F3" s="62"/>
    </row>
    <row r="4" spans="1:6" ht="72" x14ac:dyDescent="0.25">
      <c r="A4" s="128" t="s">
        <v>358</v>
      </c>
      <c r="B4" s="113" t="s">
        <v>447</v>
      </c>
      <c r="C4" s="113" t="s">
        <v>24</v>
      </c>
      <c r="D4" s="113" t="s">
        <v>458</v>
      </c>
      <c r="E4" s="113" t="s">
        <v>459</v>
      </c>
      <c r="F4" s="113" t="s">
        <v>460</v>
      </c>
    </row>
    <row r="5" spans="1:6" ht="27" customHeight="1" x14ac:dyDescent="0.25">
      <c r="A5" s="129" t="s">
        <v>461</v>
      </c>
      <c r="B5" s="115"/>
      <c r="C5" s="130" t="s">
        <v>451</v>
      </c>
      <c r="D5" s="131">
        <v>0.2</v>
      </c>
      <c r="E5" s="131"/>
      <c r="F5" s="131">
        <v>0.44</v>
      </c>
    </row>
    <row r="6" spans="1:6" ht="27" customHeight="1" x14ac:dyDescent="0.25">
      <c r="A6" s="129" t="s">
        <v>462</v>
      </c>
      <c r="B6" s="115"/>
      <c r="C6" s="130" t="s">
        <v>452</v>
      </c>
      <c r="D6" s="120"/>
      <c r="E6" s="120"/>
      <c r="F6" s="131">
        <v>0.44</v>
      </c>
    </row>
    <row r="7" spans="1:6" ht="27" customHeight="1" x14ac:dyDescent="0.25">
      <c r="A7" s="129" t="s">
        <v>463</v>
      </c>
      <c r="B7" s="115"/>
      <c r="C7" s="130" t="s">
        <v>452</v>
      </c>
      <c r="D7" s="120"/>
      <c r="E7" s="120"/>
      <c r="F7" s="131">
        <v>0.44</v>
      </c>
    </row>
    <row r="8" spans="1:6" ht="27" customHeight="1" x14ac:dyDescent="0.25">
      <c r="A8" s="129" t="s">
        <v>464</v>
      </c>
      <c r="B8" s="115"/>
      <c r="C8" s="130" t="s">
        <v>452</v>
      </c>
      <c r="D8" s="120"/>
      <c r="E8" s="120"/>
      <c r="F8" s="131">
        <v>0.44</v>
      </c>
    </row>
    <row r="9" spans="1:6" ht="27" customHeight="1" x14ac:dyDescent="0.25">
      <c r="A9" s="129" t="s">
        <v>465</v>
      </c>
      <c r="B9" s="115"/>
      <c r="C9" s="130" t="s">
        <v>452</v>
      </c>
      <c r="D9" s="120"/>
      <c r="E9" s="120"/>
      <c r="F9" s="131">
        <v>0.44</v>
      </c>
    </row>
    <row r="10" spans="1:6" ht="27" customHeight="1" x14ac:dyDescent="0.25">
      <c r="A10" s="129" t="s">
        <v>466</v>
      </c>
      <c r="B10" s="115"/>
      <c r="C10" s="130" t="s">
        <v>452</v>
      </c>
      <c r="D10" s="120"/>
      <c r="E10" s="120"/>
      <c r="F10" s="131">
        <v>0.44</v>
      </c>
    </row>
    <row r="11" spans="1:6" ht="27" customHeight="1" x14ac:dyDescent="0.25">
      <c r="A11" s="114" t="s">
        <v>467</v>
      </c>
      <c r="B11" s="115"/>
      <c r="C11" s="130">
        <v>0</v>
      </c>
      <c r="D11" s="120"/>
      <c r="E11" s="120"/>
      <c r="F11" s="131">
        <v>0.44</v>
      </c>
    </row>
    <row r="12" spans="1:6" ht="27" customHeight="1" x14ac:dyDescent="0.25">
      <c r="A12" s="114" t="s">
        <v>468</v>
      </c>
      <c r="B12" s="115"/>
      <c r="C12" s="130">
        <v>0</v>
      </c>
      <c r="D12" s="120"/>
      <c r="E12" s="120"/>
      <c r="F12" s="131">
        <v>0.44</v>
      </c>
    </row>
    <row r="13" spans="1:6" ht="27" customHeight="1" x14ac:dyDescent="0.25">
      <c r="A13" s="114" t="s">
        <v>469</v>
      </c>
      <c r="B13" s="115"/>
      <c r="C13" s="130">
        <v>0</v>
      </c>
      <c r="D13" s="120"/>
      <c r="E13" s="120"/>
      <c r="F13" s="131">
        <v>0.44</v>
      </c>
    </row>
    <row r="14" spans="1:6" ht="27" customHeight="1" x14ac:dyDescent="0.25">
      <c r="A14" s="114" t="s">
        <v>470</v>
      </c>
      <c r="B14" s="115"/>
      <c r="C14" s="130">
        <v>0</v>
      </c>
      <c r="D14" s="120"/>
      <c r="E14" s="120"/>
      <c r="F14" s="131">
        <v>0.44</v>
      </c>
    </row>
    <row r="15" spans="1:6" ht="27" customHeight="1" x14ac:dyDescent="0.25">
      <c r="A15" s="126" t="s">
        <v>471</v>
      </c>
      <c r="B15" s="115"/>
      <c r="C15" s="130">
        <v>0</v>
      </c>
      <c r="D15" s="120"/>
      <c r="E15" s="120"/>
      <c r="F15" s="131">
        <v>0.44</v>
      </c>
    </row>
    <row r="16" spans="1:6" ht="27" customHeight="1" x14ac:dyDescent="0.25">
      <c r="A16" s="126" t="s">
        <v>472</v>
      </c>
      <c r="B16" s="115"/>
      <c r="C16" s="130">
        <v>0</v>
      </c>
      <c r="D16" s="120"/>
      <c r="E16" s="120"/>
      <c r="F16" s="131">
        <v>0.44</v>
      </c>
    </row>
    <row r="17" spans="1:6" ht="27" customHeight="1" x14ac:dyDescent="0.25">
      <c r="A17" s="126" t="s">
        <v>473</v>
      </c>
      <c r="B17" s="115"/>
      <c r="C17" s="130">
        <v>0</v>
      </c>
      <c r="D17" s="120"/>
      <c r="E17" s="120"/>
      <c r="F17" s="131">
        <v>0.44</v>
      </c>
    </row>
    <row r="18" spans="1:6" ht="27" customHeight="1" x14ac:dyDescent="0.25">
      <c r="A18" s="126" t="s">
        <v>474</v>
      </c>
      <c r="B18" s="115"/>
      <c r="C18" s="130">
        <v>0</v>
      </c>
      <c r="D18" s="120"/>
      <c r="E18" s="120"/>
      <c r="F18" s="131">
        <v>0.44</v>
      </c>
    </row>
    <row r="19" spans="1:6" ht="27" customHeight="1" x14ac:dyDescent="0.25">
      <c r="A19" s="126" t="s">
        <v>475</v>
      </c>
      <c r="B19" s="115"/>
      <c r="C19" s="130">
        <v>0</v>
      </c>
      <c r="D19" s="120"/>
      <c r="E19" s="120"/>
      <c r="F19" s="131">
        <v>0.44</v>
      </c>
    </row>
    <row r="20" spans="1:6" ht="27" customHeight="1" x14ac:dyDescent="0.25">
      <c r="A20" s="126" t="s">
        <v>476</v>
      </c>
      <c r="B20" s="115"/>
      <c r="C20" s="130">
        <v>0</v>
      </c>
      <c r="D20" s="120"/>
      <c r="E20" s="120"/>
      <c r="F20" s="131">
        <v>0.44</v>
      </c>
    </row>
    <row r="21" spans="1:6" ht="27" customHeight="1" x14ac:dyDescent="0.25">
      <c r="A21" s="126" t="s">
        <v>477</v>
      </c>
      <c r="B21" s="115"/>
      <c r="C21" s="130">
        <v>0</v>
      </c>
      <c r="D21" s="120"/>
      <c r="E21" s="120"/>
      <c r="F21" s="131">
        <v>0.44</v>
      </c>
    </row>
    <row r="22" spans="1:6" ht="27" customHeight="1" x14ac:dyDescent="0.25">
      <c r="A22" s="126" t="s">
        <v>478</v>
      </c>
      <c r="B22" s="115"/>
      <c r="C22" s="130">
        <v>0</v>
      </c>
      <c r="D22" s="120"/>
      <c r="E22" s="120"/>
      <c r="F22" s="131">
        <v>0.44</v>
      </c>
    </row>
    <row r="23" spans="1:6" ht="27" customHeight="1" x14ac:dyDescent="0.25">
      <c r="A23" s="114" t="s">
        <v>479</v>
      </c>
      <c r="B23" s="115"/>
      <c r="C23" s="130">
        <v>0</v>
      </c>
      <c r="D23" s="120"/>
      <c r="E23" s="120"/>
      <c r="F23" s="131">
        <v>0.44</v>
      </c>
    </row>
    <row r="24" spans="1:6" ht="27" customHeight="1" x14ac:dyDescent="0.25">
      <c r="A24" s="114" t="s">
        <v>480</v>
      </c>
      <c r="B24" s="115"/>
      <c r="C24" s="130">
        <v>0</v>
      </c>
      <c r="D24" s="120"/>
      <c r="E24" s="120"/>
      <c r="F24" s="131">
        <v>0.44</v>
      </c>
    </row>
    <row r="25" spans="1:6" ht="27" customHeight="1" x14ac:dyDescent="0.25">
      <c r="A25" s="114" t="s">
        <v>481</v>
      </c>
      <c r="B25" s="115"/>
      <c r="C25" s="130">
        <v>0</v>
      </c>
      <c r="D25" s="120"/>
      <c r="E25" s="120"/>
      <c r="F25" s="131">
        <v>0.44</v>
      </c>
    </row>
    <row r="26" spans="1:6" ht="27" customHeight="1" x14ac:dyDescent="0.25">
      <c r="A26" s="114" t="s">
        <v>482</v>
      </c>
      <c r="B26" s="115"/>
      <c r="C26" s="130" t="s">
        <v>451</v>
      </c>
      <c r="D26" s="131">
        <v>0.2</v>
      </c>
      <c r="E26" s="131"/>
      <c r="F26" s="131">
        <v>0.44</v>
      </c>
    </row>
    <row r="27" spans="1:6" ht="27" customHeight="1" x14ac:dyDescent="0.25">
      <c r="A27" s="114" t="s">
        <v>484</v>
      </c>
      <c r="B27" s="115"/>
      <c r="C27" s="130" t="s">
        <v>452</v>
      </c>
      <c r="D27" s="120"/>
      <c r="E27" s="120"/>
      <c r="F27" s="131">
        <v>0.44</v>
      </c>
    </row>
    <row r="28" spans="1:6" ht="27" customHeight="1" x14ac:dyDescent="0.25">
      <c r="A28" s="114" t="s">
        <v>485</v>
      </c>
      <c r="B28" s="115"/>
      <c r="C28" s="130" t="s">
        <v>452</v>
      </c>
      <c r="D28" s="120"/>
      <c r="E28" s="120"/>
      <c r="F28" s="131">
        <v>0.44</v>
      </c>
    </row>
    <row r="29" spans="1:6" ht="27" customHeight="1" x14ac:dyDescent="0.25">
      <c r="A29" s="114" t="s">
        <v>486</v>
      </c>
      <c r="B29" s="115"/>
      <c r="C29" s="130" t="s">
        <v>452</v>
      </c>
      <c r="D29" s="120"/>
      <c r="E29" s="120"/>
      <c r="F29" s="131">
        <v>0.44</v>
      </c>
    </row>
    <row r="30" spans="1:6" ht="27" customHeight="1" x14ac:dyDescent="0.25">
      <c r="A30" s="114" t="s">
        <v>487</v>
      </c>
      <c r="B30" s="115"/>
      <c r="C30" s="130" t="s">
        <v>452</v>
      </c>
      <c r="D30" s="120"/>
      <c r="E30" s="120"/>
      <c r="F30" s="131">
        <v>0.44</v>
      </c>
    </row>
    <row r="31" spans="1:6" ht="27" customHeight="1" x14ac:dyDescent="0.25">
      <c r="A31" s="114" t="s">
        <v>488</v>
      </c>
      <c r="B31" s="115"/>
      <c r="C31" s="130" t="s">
        <v>452</v>
      </c>
      <c r="D31" s="120"/>
      <c r="E31" s="120"/>
      <c r="F31" s="131">
        <v>0.44</v>
      </c>
    </row>
    <row r="32" spans="1:6" ht="27" customHeight="1" x14ac:dyDescent="0.25">
      <c r="A32" s="114" t="s">
        <v>489</v>
      </c>
      <c r="B32" s="115"/>
      <c r="C32" s="130">
        <v>0</v>
      </c>
      <c r="D32" s="120"/>
      <c r="E32" s="120"/>
      <c r="F32" s="131">
        <v>0.44</v>
      </c>
    </row>
    <row r="33" spans="1:6" ht="27" customHeight="1" x14ac:dyDescent="0.25">
      <c r="A33" s="114" t="s">
        <v>490</v>
      </c>
      <c r="B33" s="115"/>
      <c r="C33" s="130">
        <v>0</v>
      </c>
      <c r="D33" s="120"/>
      <c r="E33" s="120"/>
      <c r="F33" s="131">
        <v>0.44</v>
      </c>
    </row>
    <row r="34" spans="1:6" ht="27" customHeight="1" x14ac:dyDescent="0.25">
      <c r="A34" s="114" t="s">
        <v>491</v>
      </c>
      <c r="B34" s="115"/>
      <c r="C34" s="130">
        <v>0</v>
      </c>
      <c r="D34" s="120"/>
      <c r="E34" s="120"/>
      <c r="F34" s="131">
        <v>0.44</v>
      </c>
    </row>
    <row r="35" spans="1:6" ht="27" customHeight="1" x14ac:dyDescent="0.25">
      <c r="A35" s="114" t="s">
        <v>492</v>
      </c>
      <c r="B35" s="115"/>
      <c r="C35" s="130">
        <v>0</v>
      </c>
      <c r="D35" s="120"/>
      <c r="E35" s="120"/>
      <c r="F35" s="131">
        <v>0.44</v>
      </c>
    </row>
    <row r="36" spans="1:6" ht="27" customHeight="1" x14ac:dyDescent="0.25">
      <c r="A36" s="114" t="s">
        <v>493</v>
      </c>
      <c r="B36" s="115"/>
      <c r="C36" s="130">
        <v>0</v>
      </c>
      <c r="D36" s="120"/>
      <c r="E36" s="120"/>
      <c r="F36" s="131">
        <v>0.44</v>
      </c>
    </row>
    <row r="37" spans="1:6" ht="27" customHeight="1" x14ac:dyDescent="0.25">
      <c r="A37" s="126" t="s">
        <v>494</v>
      </c>
      <c r="B37" s="115"/>
      <c r="C37" s="130" t="s">
        <v>451</v>
      </c>
      <c r="D37" s="131">
        <v>0.2</v>
      </c>
      <c r="E37" s="131"/>
      <c r="F37" s="131">
        <v>0.44</v>
      </c>
    </row>
    <row r="38" spans="1:6" ht="27" customHeight="1" x14ac:dyDescent="0.25">
      <c r="A38" s="114" t="s">
        <v>496</v>
      </c>
      <c r="B38" s="115"/>
      <c r="C38" s="130" t="s">
        <v>452</v>
      </c>
      <c r="D38" s="120"/>
      <c r="E38" s="120"/>
      <c r="F38" s="131">
        <v>0.44</v>
      </c>
    </row>
    <row r="39" spans="1:6" ht="27" customHeight="1" x14ac:dyDescent="0.25">
      <c r="A39" s="114" t="s">
        <v>497</v>
      </c>
      <c r="B39" s="115"/>
      <c r="C39" s="130" t="s">
        <v>452</v>
      </c>
      <c r="D39" s="120"/>
      <c r="E39" s="120"/>
      <c r="F39" s="131">
        <v>0.44</v>
      </c>
    </row>
    <row r="40" spans="1:6" ht="27" customHeight="1" x14ac:dyDescent="0.25">
      <c r="A40" s="114" t="s">
        <v>498</v>
      </c>
      <c r="B40" s="115"/>
      <c r="C40" s="130" t="s">
        <v>452</v>
      </c>
      <c r="D40" s="120"/>
      <c r="E40" s="120"/>
      <c r="F40" s="131">
        <v>0.44</v>
      </c>
    </row>
    <row r="41" spans="1:6" ht="27" customHeight="1" x14ac:dyDescent="0.25">
      <c r="A41" s="114" t="s">
        <v>499</v>
      </c>
      <c r="B41" s="115"/>
      <c r="C41" s="130" t="s">
        <v>452</v>
      </c>
      <c r="D41" s="120"/>
      <c r="E41" s="120"/>
      <c r="F41" s="131">
        <v>0.44</v>
      </c>
    </row>
    <row r="42" spans="1:6" ht="27" customHeight="1" x14ac:dyDescent="0.25">
      <c r="A42" s="114" t="s">
        <v>500</v>
      </c>
      <c r="B42" s="115"/>
      <c r="C42" s="130" t="s">
        <v>452</v>
      </c>
      <c r="D42" s="120"/>
      <c r="E42" s="120"/>
      <c r="F42" s="131">
        <v>0.44</v>
      </c>
    </row>
    <row r="43" spans="1:6" ht="27" customHeight="1" x14ac:dyDescent="0.25">
      <c r="A43" s="114" t="s">
        <v>501</v>
      </c>
      <c r="B43" s="115"/>
      <c r="C43" s="130">
        <v>0</v>
      </c>
      <c r="D43" s="120"/>
      <c r="E43" s="120"/>
      <c r="F43" s="131">
        <v>0.44</v>
      </c>
    </row>
    <row r="44" spans="1:6" ht="27" customHeight="1" x14ac:dyDescent="0.25">
      <c r="A44" s="114" t="s">
        <v>502</v>
      </c>
      <c r="B44" s="115"/>
      <c r="C44" s="130">
        <v>0</v>
      </c>
      <c r="D44" s="120"/>
      <c r="E44" s="120"/>
      <c r="F44" s="131">
        <v>0.44</v>
      </c>
    </row>
    <row r="45" spans="1:6" ht="27" customHeight="1" x14ac:dyDescent="0.25">
      <c r="A45" s="114" t="s">
        <v>503</v>
      </c>
      <c r="B45" s="115"/>
      <c r="C45" s="130">
        <v>0</v>
      </c>
      <c r="D45" s="120"/>
      <c r="E45" s="120"/>
      <c r="F45" s="131">
        <v>0.44</v>
      </c>
    </row>
    <row r="46" spans="1:6" ht="27" customHeight="1" x14ac:dyDescent="0.25">
      <c r="A46" s="114" t="s">
        <v>504</v>
      </c>
      <c r="B46" s="115"/>
      <c r="C46" s="130">
        <v>0</v>
      </c>
      <c r="D46" s="120"/>
      <c r="E46" s="120"/>
      <c r="F46" s="131">
        <v>0.44</v>
      </c>
    </row>
    <row r="47" spans="1:6" ht="27" customHeight="1" x14ac:dyDescent="0.25">
      <c r="A47" s="114" t="s">
        <v>505</v>
      </c>
      <c r="B47" s="115"/>
      <c r="C47" s="130">
        <v>0</v>
      </c>
      <c r="D47" s="120"/>
      <c r="E47" s="120"/>
      <c r="F47" s="131">
        <v>0.44</v>
      </c>
    </row>
    <row r="48" spans="1:6" ht="27" customHeight="1" x14ac:dyDescent="0.25">
      <c r="A48" s="114" t="s">
        <v>506</v>
      </c>
      <c r="B48" s="115"/>
      <c r="C48" s="130">
        <v>0</v>
      </c>
      <c r="D48" s="120"/>
      <c r="E48" s="120"/>
      <c r="F48" s="131">
        <v>0.44</v>
      </c>
    </row>
    <row r="49" spans="1:6" ht="27" customHeight="1" x14ac:dyDescent="0.25">
      <c r="A49" s="114" t="s">
        <v>507</v>
      </c>
      <c r="B49" s="115"/>
      <c r="C49" s="130">
        <v>0</v>
      </c>
      <c r="D49" s="120"/>
      <c r="E49" s="120"/>
      <c r="F49" s="131">
        <v>0.44</v>
      </c>
    </row>
    <row r="50" spans="1:6" ht="27" customHeight="1" x14ac:dyDescent="0.25">
      <c r="A50" s="114" t="s">
        <v>508</v>
      </c>
      <c r="B50" s="115"/>
      <c r="C50" s="130">
        <v>0</v>
      </c>
      <c r="D50" s="120"/>
      <c r="E50" s="120"/>
      <c r="F50" s="131">
        <v>0.44</v>
      </c>
    </row>
    <row r="51" spans="1:6" ht="27" customHeight="1" x14ac:dyDescent="0.25">
      <c r="A51" s="114" t="s">
        <v>509</v>
      </c>
      <c r="B51" s="115"/>
      <c r="C51" s="130">
        <v>0</v>
      </c>
      <c r="D51" s="120"/>
      <c r="E51" s="120"/>
      <c r="F51" s="131">
        <v>0.44</v>
      </c>
    </row>
    <row r="52" spans="1:6" ht="27" customHeight="1" x14ac:dyDescent="0.25">
      <c r="A52" s="114" t="s">
        <v>510</v>
      </c>
      <c r="B52" s="115"/>
      <c r="C52" s="130">
        <v>0</v>
      </c>
      <c r="D52" s="120"/>
      <c r="E52" s="120"/>
      <c r="F52" s="131">
        <v>0.44</v>
      </c>
    </row>
    <row r="53" spans="1:6" ht="27" customHeight="1" x14ac:dyDescent="0.25">
      <c r="A53" s="114" t="s">
        <v>511</v>
      </c>
      <c r="B53" s="115"/>
      <c r="C53" s="130">
        <v>0</v>
      </c>
      <c r="D53" s="120"/>
      <c r="E53" s="120"/>
      <c r="F53" s="131">
        <v>0.44</v>
      </c>
    </row>
    <row r="54" spans="1:6" ht="27" customHeight="1" x14ac:dyDescent="0.25">
      <c r="A54" s="114" t="s">
        <v>512</v>
      </c>
      <c r="B54" s="115"/>
      <c r="C54" s="130">
        <v>0</v>
      </c>
      <c r="D54" s="120"/>
      <c r="E54" s="120"/>
      <c r="F54" s="131">
        <v>0.44</v>
      </c>
    </row>
    <row r="55" spans="1:6" ht="27" customHeight="1" x14ac:dyDescent="0.25">
      <c r="A55" s="114" t="s">
        <v>513</v>
      </c>
      <c r="B55" s="115"/>
      <c r="C55" s="130">
        <v>0</v>
      </c>
      <c r="D55" s="120"/>
      <c r="E55" s="120"/>
      <c r="F55" s="131">
        <v>0.44</v>
      </c>
    </row>
    <row r="56" spans="1:6" ht="27" customHeight="1" x14ac:dyDescent="0.25">
      <c r="A56" s="114" t="s">
        <v>514</v>
      </c>
      <c r="B56" s="115"/>
      <c r="C56" s="130">
        <v>0</v>
      </c>
      <c r="D56" s="120"/>
      <c r="E56" s="120"/>
      <c r="F56" s="131">
        <v>0.44</v>
      </c>
    </row>
    <row r="57" spans="1:6" ht="27" customHeight="1" x14ac:dyDescent="0.25">
      <c r="A57" s="114" t="s">
        <v>515</v>
      </c>
      <c r="B57" s="115"/>
      <c r="C57" s="130">
        <v>0</v>
      </c>
      <c r="D57" s="120"/>
      <c r="E57" s="120"/>
      <c r="F57" s="131">
        <v>0.44</v>
      </c>
    </row>
    <row r="58" spans="1:6" ht="27" customHeight="1" x14ac:dyDescent="0.25">
      <c r="A58" s="114" t="s">
        <v>516</v>
      </c>
      <c r="B58" s="115"/>
      <c r="C58" s="130" t="s">
        <v>451</v>
      </c>
      <c r="D58" s="131">
        <v>0.2</v>
      </c>
      <c r="E58" s="131"/>
      <c r="F58" s="131">
        <v>0.44</v>
      </c>
    </row>
    <row r="59" spans="1:6" ht="27" customHeight="1" x14ac:dyDescent="0.25">
      <c r="A59" s="114" t="s">
        <v>518</v>
      </c>
      <c r="B59" s="115"/>
      <c r="C59" s="130" t="s">
        <v>452</v>
      </c>
      <c r="D59" s="120"/>
      <c r="E59" s="120"/>
      <c r="F59" s="131">
        <v>0.44</v>
      </c>
    </row>
    <row r="60" spans="1:6" ht="27" customHeight="1" x14ac:dyDescent="0.25">
      <c r="A60" s="114" t="s">
        <v>519</v>
      </c>
      <c r="B60" s="115"/>
      <c r="C60" s="130" t="s">
        <v>452</v>
      </c>
      <c r="D60" s="120"/>
      <c r="E60" s="120"/>
      <c r="F60" s="131">
        <v>0.44</v>
      </c>
    </row>
    <row r="61" spans="1:6" ht="27" customHeight="1" x14ac:dyDescent="0.25">
      <c r="A61" s="114" t="s">
        <v>520</v>
      </c>
      <c r="B61" s="115"/>
      <c r="C61" s="130" t="s">
        <v>452</v>
      </c>
      <c r="D61" s="120"/>
      <c r="E61" s="120"/>
      <c r="F61" s="131">
        <v>0.44</v>
      </c>
    </row>
    <row r="62" spans="1:6" ht="27" customHeight="1" x14ac:dyDescent="0.25">
      <c r="A62" s="114" t="s">
        <v>521</v>
      </c>
      <c r="B62" s="115"/>
      <c r="C62" s="130" t="s">
        <v>452</v>
      </c>
      <c r="D62" s="120"/>
      <c r="E62" s="120"/>
      <c r="F62" s="131">
        <v>0.44</v>
      </c>
    </row>
    <row r="63" spans="1:6" ht="27" customHeight="1" x14ac:dyDescent="0.25">
      <c r="A63" s="114" t="s">
        <v>522</v>
      </c>
      <c r="B63" s="115"/>
      <c r="C63" s="130" t="s">
        <v>452</v>
      </c>
      <c r="D63" s="120"/>
      <c r="E63" s="120"/>
      <c r="F63" s="131">
        <v>0.44</v>
      </c>
    </row>
    <row r="64" spans="1:6" ht="27" customHeight="1" x14ac:dyDescent="0.25">
      <c r="A64" s="114" t="s">
        <v>523</v>
      </c>
      <c r="B64" s="115"/>
      <c r="C64" s="130">
        <v>0</v>
      </c>
      <c r="D64" s="120"/>
      <c r="E64" s="120"/>
      <c r="F64" s="131">
        <v>0.44</v>
      </c>
    </row>
    <row r="65" spans="1:6" ht="27" customHeight="1" x14ac:dyDescent="0.25">
      <c r="A65" s="114" t="s">
        <v>524</v>
      </c>
      <c r="B65" s="115"/>
      <c r="C65" s="130">
        <v>0</v>
      </c>
      <c r="D65" s="120"/>
      <c r="E65" s="120"/>
      <c r="F65" s="131">
        <v>0.44</v>
      </c>
    </row>
    <row r="66" spans="1:6" ht="27" customHeight="1" x14ac:dyDescent="0.25">
      <c r="A66" s="114" t="s">
        <v>525</v>
      </c>
      <c r="B66" s="115"/>
      <c r="C66" s="130">
        <v>0</v>
      </c>
      <c r="D66" s="120"/>
      <c r="E66" s="120"/>
      <c r="F66" s="131">
        <v>0.44</v>
      </c>
    </row>
    <row r="67" spans="1:6" ht="27" customHeight="1" x14ac:dyDescent="0.25">
      <c r="A67" s="114" t="s">
        <v>526</v>
      </c>
      <c r="B67" s="115"/>
      <c r="C67" s="130">
        <v>0</v>
      </c>
      <c r="D67" s="120"/>
      <c r="E67" s="120"/>
      <c r="F67" s="131">
        <v>0.44</v>
      </c>
    </row>
    <row r="68" spans="1:6" ht="27" customHeight="1" x14ac:dyDescent="0.25">
      <c r="A68" s="114" t="s">
        <v>527</v>
      </c>
      <c r="B68" s="115"/>
      <c r="C68" s="130">
        <v>0</v>
      </c>
      <c r="D68" s="120"/>
      <c r="E68" s="120"/>
      <c r="F68" s="131">
        <v>0.44</v>
      </c>
    </row>
    <row r="69" spans="1:6" ht="27" customHeight="1" x14ac:dyDescent="0.25">
      <c r="A69" s="114" t="s">
        <v>528</v>
      </c>
      <c r="B69" s="115"/>
      <c r="C69" s="130">
        <v>0</v>
      </c>
      <c r="D69" s="120"/>
      <c r="E69" s="120"/>
      <c r="F69" s="131">
        <v>0.44</v>
      </c>
    </row>
    <row r="70" spans="1:6" ht="27" customHeight="1" x14ac:dyDescent="0.25">
      <c r="A70" s="114" t="s">
        <v>529</v>
      </c>
      <c r="B70" s="115"/>
      <c r="C70" s="130">
        <v>0</v>
      </c>
      <c r="D70" s="120"/>
      <c r="E70" s="120"/>
      <c r="F70" s="131">
        <v>0.44</v>
      </c>
    </row>
    <row r="71" spans="1:6" ht="27" customHeight="1" x14ac:dyDescent="0.25">
      <c r="A71" s="114" t="s">
        <v>530</v>
      </c>
      <c r="B71" s="115"/>
      <c r="C71" s="130">
        <v>0</v>
      </c>
      <c r="D71" s="120"/>
      <c r="E71" s="120"/>
      <c r="F71" s="131">
        <v>0.44</v>
      </c>
    </row>
    <row r="72" spans="1:6" ht="27" customHeight="1" x14ac:dyDescent="0.25">
      <c r="A72" s="114" t="s">
        <v>531</v>
      </c>
      <c r="B72" s="115"/>
      <c r="C72" s="130">
        <v>0</v>
      </c>
      <c r="D72" s="120"/>
      <c r="E72" s="120"/>
      <c r="F72" s="131">
        <v>0.44</v>
      </c>
    </row>
    <row r="73" spans="1:6" ht="27" customHeight="1" x14ac:dyDescent="0.25">
      <c r="A73" s="114" t="s">
        <v>532</v>
      </c>
      <c r="B73" s="115"/>
      <c r="C73" s="130">
        <v>0</v>
      </c>
      <c r="D73" s="120"/>
      <c r="E73" s="120"/>
      <c r="F73" s="131">
        <v>0.44</v>
      </c>
    </row>
    <row r="74" spans="1:6" ht="27" customHeight="1" x14ac:dyDescent="0.25">
      <c r="A74" s="114" t="s">
        <v>533</v>
      </c>
      <c r="B74" s="115"/>
      <c r="C74" s="130">
        <v>0</v>
      </c>
      <c r="D74" s="120"/>
      <c r="E74" s="120"/>
      <c r="F74" s="131">
        <v>0.44</v>
      </c>
    </row>
    <row r="75" spans="1:6" ht="27" customHeight="1" x14ac:dyDescent="0.25">
      <c r="A75" s="114" t="s">
        <v>534</v>
      </c>
      <c r="B75" s="115"/>
      <c r="C75" s="130">
        <v>0</v>
      </c>
      <c r="D75" s="120"/>
      <c r="E75" s="120"/>
      <c r="F75" s="131">
        <v>0.44</v>
      </c>
    </row>
    <row r="76" spans="1:6" ht="27" customHeight="1" x14ac:dyDescent="0.25">
      <c r="A76" s="114" t="s">
        <v>535</v>
      </c>
      <c r="B76" s="115"/>
      <c r="C76" s="130">
        <v>0</v>
      </c>
      <c r="D76" s="120"/>
      <c r="E76" s="120"/>
      <c r="F76" s="131">
        <v>0.44</v>
      </c>
    </row>
    <row r="77" spans="1:6" ht="27" customHeight="1" x14ac:dyDescent="0.25">
      <c r="A77" s="114" t="s">
        <v>536</v>
      </c>
      <c r="B77" s="115"/>
      <c r="C77" s="130">
        <v>0</v>
      </c>
      <c r="D77" s="120"/>
      <c r="E77" s="120"/>
      <c r="F77" s="131">
        <v>0.44</v>
      </c>
    </row>
    <row r="78" spans="1:6" ht="27" customHeight="1" x14ac:dyDescent="0.25">
      <c r="A78" s="114" t="s">
        <v>537</v>
      </c>
      <c r="B78" s="115"/>
      <c r="C78" s="130">
        <v>0</v>
      </c>
      <c r="D78" s="120"/>
      <c r="E78" s="120"/>
      <c r="F78" s="131">
        <v>0.44</v>
      </c>
    </row>
    <row r="79" spans="1:6" ht="27" customHeight="1" x14ac:dyDescent="0.25">
      <c r="A79" s="114" t="s">
        <v>538</v>
      </c>
      <c r="B79" s="115"/>
      <c r="C79" s="130" t="s">
        <v>451</v>
      </c>
      <c r="D79" s="131">
        <v>0.2</v>
      </c>
      <c r="E79" s="131"/>
      <c r="F79" s="131">
        <v>0.44</v>
      </c>
    </row>
    <row r="80" spans="1:6" ht="27" customHeight="1" x14ac:dyDescent="0.25">
      <c r="A80" s="114" t="s">
        <v>540</v>
      </c>
      <c r="B80" s="115"/>
      <c r="C80" s="130" t="s">
        <v>452</v>
      </c>
      <c r="D80" s="120"/>
      <c r="E80" s="120"/>
      <c r="F80" s="131">
        <v>0.44</v>
      </c>
    </row>
    <row r="81" spans="1:6" ht="27" customHeight="1" x14ac:dyDescent="0.25">
      <c r="A81" s="114" t="s">
        <v>541</v>
      </c>
      <c r="B81" s="115"/>
      <c r="C81" s="130" t="s">
        <v>452</v>
      </c>
      <c r="D81" s="120"/>
      <c r="E81" s="120"/>
      <c r="F81" s="131">
        <v>0.44</v>
      </c>
    </row>
    <row r="82" spans="1:6" ht="27" customHeight="1" x14ac:dyDescent="0.25">
      <c r="A82" s="114" t="s">
        <v>542</v>
      </c>
      <c r="B82" s="115"/>
      <c r="C82" s="130" t="s">
        <v>452</v>
      </c>
      <c r="D82" s="120"/>
      <c r="E82" s="120"/>
      <c r="F82" s="131">
        <v>0.44</v>
      </c>
    </row>
    <row r="83" spans="1:6" ht="27" customHeight="1" x14ac:dyDescent="0.25">
      <c r="A83" s="114" t="s">
        <v>543</v>
      </c>
      <c r="B83" s="115"/>
      <c r="C83" s="130" t="s">
        <v>452</v>
      </c>
      <c r="D83" s="120"/>
      <c r="E83" s="120"/>
      <c r="F83" s="131">
        <v>0.44</v>
      </c>
    </row>
    <row r="84" spans="1:6" ht="27" customHeight="1" x14ac:dyDescent="0.25">
      <c r="A84" s="114" t="s">
        <v>544</v>
      </c>
      <c r="B84" s="115"/>
      <c r="C84" s="130" t="s">
        <v>452</v>
      </c>
      <c r="D84" s="120"/>
      <c r="E84" s="120"/>
      <c r="F84" s="131">
        <v>0.44</v>
      </c>
    </row>
    <row r="85" spans="1:6" ht="27" customHeight="1" x14ac:dyDescent="0.25">
      <c r="A85" s="114" t="s">
        <v>545</v>
      </c>
      <c r="B85" s="115"/>
      <c r="C85" s="130">
        <v>0</v>
      </c>
      <c r="D85" s="120"/>
      <c r="E85" s="120"/>
      <c r="F85" s="131">
        <v>0.44</v>
      </c>
    </row>
    <row r="86" spans="1:6" ht="27" customHeight="1" x14ac:dyDescent="0.25">
      <c r="A86" s="114" t="s">
        <v>546</v>
      </c>
      <c r="B86" s="115"/>
      <c r="C86" s="130">
        <v>0</v>
      </c>
      <c r="D86" s="120"/>
      <c r="E86" s="120"/>
      <c r="F86" s="131">
        <v>0.44</v>
      </c>
    </row>
    <row r="87" spans="1:6" ht="27" customHeight="1" x14ac:dyDescent="0.25">
      <c r="A87" s="114" t="s">
        <v>547</v>
      </c>
      <c r="B87" s="115"/>
      <c r="C87" s="130">
        <v>0</v>
      </c>
      <c r="D87" s="120"/>
      <c r="E87" s="120"/>
      <c r="F87" s="131">
        <v>0.44</v>
      </c>
    </row>
    <row r="88" spans="1:6" ht="27" customHeight="1" x14ac:dyDescent="0.25">
      <c r="A88" s="114" t="s">
        <v>548</v>
      </c>
      <c r="B88" s="115"/>
      <c r="C88" s="130">
        <v>0</v>
      </c>
      <c r="D88" s="120"/>
      <c r="E88" s="120"/>
      <c r="F88" s="131">
        <v>0.44</v>
      </c>
    </row>
    <row r="89" spans="1:6" ht="27" customHeight="1" x14ac:dyDescent="0.25">
      <c r="A89" s="114" t="s">
        <v>549</v>
      </c>
      <c r="B89" s="115"/>
      <c r="C89" s="130">
        <v>0</v>
      </c>
      <c r="D89" s="120"/>
      <c r="E89" s="120"/>
      <c r="F89" s="131">
        <v>0.44</v>
      </c>
    </row>
    <row r="90" spans="1:6" ht="27" customHeight="1" x14ac:dyDescent="0.25">
      <c r="A90" s="114" t="s">
        <v>550</v>
      </c>
      <c r="B90" s="115"/>
      <c r="C90" s="130">
        <v>0</v>
      </c>
      <c r="D90" s="120"/>
      <c r="E90" s="120"/>
      <c r="F90" s="131">
        <v>0.44</v>
      </c>
    </row>
    <row r="91" spans="1:6" ht="27" customHeight="1" x14ac:dyDescent="0.25">
      <c r="A91" s="114" t="s">
        <v>551</v>
      </c>
      <c r="B91" s="115"/>
      <c r="C91" s="130">
        <v>0</v>
      </c>
      <c r="D91" s="120"/>
      <c r="E91" s="120"/>
      <c r="F91" s="131">
        <v>0.44</v>
      </c>
    </row>
    <row r="92" spans="1:6" ht="27" customHeight="1" x14ac:dyDescent="0.25">
      <c r="A92" s="114" t="s">
        <v>552</v>
      </c>
      <c r="B92" s="115"/>
      <c r="C92" s="130">
        <v>0</v>
      </c>
      <c r="D92" s="120"/>
      <c r="E92" s="120"/>
      <c r="F92" s="131">
        <v>0.44</v>
      </c>
    </row>
    <row r="93" spans="1:6" ht="27" customHeight="1" x14ac:dyDescent="0.25">
      <c r="A93" s="114" t="s">
        <v>553</v>
      </c>
      <c r="B93" s="115"/>
      <c r="C93" s="130">
        <v>0</v>
      </c>
      <c r="D93" s="120"/>
      <c r="E93" s="120"/>
      <c r="F93" s="131">
        <v>0.44</v>
      </c>
    </row>
    <row r="94" spans="1:6" ht="27" customHeight="1" x14ac:dyDescent="0.25">
      <c r="A94" s="114" t="s">
        <v>554</v>
      </c>
      <c r="B94" s="115"/>
      <c r="C94" s="130">
        <v>0</v>
      </c>
      <c r="D94" s="120"/>
      <c r="E94" s="120"/>
      <c r="F94" s="131">
        <v>0.44</v>
      </c>
    </row>
    <row r="95" spans="1:6" ht="27" customHeight="1" x14ac:dyDescent="0.25">
      <c r="A95" s="114" t="s">
        <v>555</v>
      </c>
      <c r="B95" s="115"/>
      <c r="C95" s="130">
        <v>0</v>
      </c>
      <c r="D95" s="120"/>
      <c r="E95" s="120"/>
      <c r="F95" s="131">
        <v>0.44</v>
      </c>
    </row>
    <row r="96" spans="1:6" ht="27" customHeight="1" x14ac:dyDescent="0.25">
      <c r="A96" s="114" t="s">
        <v>556</v>
      </c>
      <c r="B96" s="115"/>
      <c r="C96" s="130">
        <v>0</v>
      </c>
      <c r="D96" s="120"/>
      <c r="E96" s="120"/>
      <c r="F96" s="131">
        <v>0.44</v>
      </c>
    </row>
    <row r="97" spans="1:6" ht="27" customHeight="1" x14ac:dyDescent="0.25">
      <c r="A97" s="114" t="s">
        <v>557</v>
      </c>
      <c r="B97" s="115"/>
      <c r="C97" s="130">
        <v>0</v>
      </c>
      <c r="D97" s="120"/>
      <c r="E97" s="120"/>
      <c r="F97" s="131">
        <v>0.44</v>
      </c>
    </row>
    <row r="98" spans="1:6" ht="27" customHeight="1" x14ac:dyDescent="0.25">
      <c r="A98" s="114" t="s">
        <v>558</v>
      </c>
      <c r="B98" s="115"/>
      <c r="C98" s="130">
        <v>0</v>
      </c>
      <c r="D98" s="120"/>
      <c r="E98" s="120"/>
      <c r="F98" s="131">
        <v>0.44</v>
      </c>
    </row>
    <row r="99" spans="1:6" ht="27" customHeight="1" x14ac:dyDescent="0.25">
      <c r="A99" s="114" t="s">
        <v>559</v>
      </c>
      <c r="B99" s="115"/>
      <c r="C99" s="130">
        <v>0</v>
      </c>
      <c r="D99" s="120"/>
      <c r="E99" s="120"/>
      <c r="F99" s="131">
        <v>0.44</v>
      </c>
    </row>
    <row r="100" spans="1:6" ht="27" customHeight="1" x14ac:dyDescent="0.25">
      <c r="A100" s="114" t="s">
        <v>560</v>
      </c>
      <c r="B100" s="115"/>
      <c r="C100" s="130" t="s">
        <v>451</v>
      </c>
      <c r="D100" s="131">
        <v>0.2</v>
      </c>
      <c r="E100" s="131"/>
      <c r="F100" s="131">
        <v>0.44</v>
      </c>
    </row>
    <row r="101" spans="1:6" ht="27" customHeight="1" x14ac:dyDescent="0.25">
      <c r="A101" s="114" t="s">
        <v>562</v>
      </c>
      <c r="B101" s="115"/>
      <c r="C101" s="130" t="s">
        <v>452</v>
      </c>
      <c r="D101" s="120"/>
      <c r="E101" s="120"/>
      <c r="F101" s="131">
        <v>0.44</v>
      </c>
    </row>
    <row r="102" spans="1:6" ht="27" customHeight="1" x14ac:dyDescent="0.25">
      <c r="A102" s="114" t="s">
        <v>563</v>
      </c>
      <c r="B102" s="115"/>
      <c r="C102" s="130" t="s">
        <v>452</v>
      </c>
      <c r="D102" s="120"/>
      <c r="E102" s="120"/>
      <c r="F102" s="131">
        <v>0.44</v>
      </c>
    </row>
    <row r="103" spans="1:6" ht="27" customHeight="1" x14ac:dyDescent="0.25">
      <c r="A103" s="114" t="s">
        <v>564</v>
      </c>
      <c r="B103" s="115"/>
      <c r="C103" s="130" t="s">
        <v>452</v>
      </c>
      <c r="D103" s="120"/>
      <c r="E103" s="120"/>
      <c r="F103" s="131">
        <v>0.44</v>
      </c>
    </row>
    <row r="104" spans="1:6" ht="27" customHeight="1" x14ac:dyDescent="0.25">
      <c r="A104" s="114" t="s">
        <v>565</v>
      </c>
      <c r="B104" s="115"/>
      <c r="C104" s="130" t="s">
        <v>452</v>
      </c>
      <c r="D104" s="120"/>
      <c r="E104" s="120"/>
      <c r="F104" s="131">
        <v>0.44</v>
      </c>
    </row>
    <row r="105" spans="1:6" ht="27" customHeight="1" x14ac:dyDescent="0.25">
      <c r="A105" s="114" t="s">
        <v>566</v>
      </c>
      <c r="B105" s="115"/>
      <c r="C105" s="130" t="s">
        <v>452</v>
      </c>
      <c r="D105" s="120"/>
      <c r="E105" s="120"/>
      <c r="F105" s="131">
        <v>0.44</v>
      </c>
    </row>
    <row r="106" spans="1:6" ht="27" customHeight="1" x14ac:dyDescent="0.25">
      <c r="A106" s="114" t="s">
        <v>567</v>
      </c>
      <c r="B106" s="115"/>
      <c r="C106" s="130">
        <v>0</v>
      </c>
      <c r="D106" s="120"/>
      <c r="E106" s="120"/>
      <c r="F106" s="131">
        <v>0.44</v>
      </c>
    </row>
    <row r="107" spans="1:6" ht="27" customHeight="1" x14ac:dyDescent="0.25">
      <c r="A107" s="114" t="s">
        <v>568</v>
      </c>
      <c r="B107" s="115"/>
      <c r="C107" s="130">
        <v>0</v>
      </c>
      <c r="D107" s="120"/>
      <c r="E107" s="120"/>
      <c r="F107" s="131">
        <v>0.44</v>
      </c>
    </row>
    <row r="108" spans="1:6" ht="27" customHeight="1" x14ac:dyDescent="0.25">
      <c r="A108" s="114" t="s">
        <v>569</v>
      </c>
      <c r="B108" s="115"/>
      <c r="C108" s="130">
        <v>0</v>
      </c>
      <c r="D108" s="120"/>
      <c r="E108" s="120"/>
      <c r="F108" s="131">
        <v>0.44</v>
      </c>
    </row>
    <row r="109" spans="1:6" ht="27" customHeight="1" x14ac:dyDescent="0.25">
      <c r="A109" s="114" t="s">
        <v>570</v>
      </c>
      <c r="B109" s="115"/>
      <c r="C109" s="130">
        <v>0</v>
      </c>
      <c r="D109" s="120"/>
      <c r="E109" s="120"/>
      <c r="F109" s="131">
        <v>0.44</v>
      </c>
    </row>
    <row r="110" spans="1:6" ht="27" customHeight="1" x14ac:dyDescent="0.25">
      <c r="A110" s="114" t="s">
        <v>571</v>
      </c>
      <c r="B110" s="115"/>
      <c r="C110" s="130">
        <v>0</v>
      </c>
      <c r="D110" s="120"/>
      <c r="E110" s="120"/>
      <c r="F110" s="131">
        <v>0.44</v>
      </c>
    </row>
    <row r="111" spans="1:6" ht="27" customHeight="1" x14ac:dyDescent="0.25">
      <c r="A111" s="114" t="s">
        <v>572</v>
      </c>
      <c r="B111" s="115"/>
      <c r="C111" s="130">
        <v>0</v>
      </c>
      <c r="D111" s="120"/>
      <c r="E111" s="120"/>
      <c r="F111" s="131">
        <v>0.44</v>
      </c>
    </row>
    <row r="112" spans="1:6" ht="27" customHeight="1" x14ac:dyDescent="0.25">
      <c r="A112" s="114" t="s">
        <v>573</v>
      </c>
      <c r="B112" s="115"/>
      <c r="C112" s="130">
        <v>0</v>
      </c>
      <c r="D112" s="120"/>
      <c r="E112" s="120"/>
      <c r="F112" s="131">
        <v>0.44</v>
      </c>
    </row>
    <row r="113" spans="1:6" ht="27" customHeight="1" x14ac:dyDescent="0.25">
      <c r="A113" s="114" t="s">
        <v>574</v>
      </c>
      <c r="B113" s="115"/>
      <c r="C113" s="130">
        <v>0</v>
      </c>
      <c r="D113" s="120"/>
      <c r="E113" s="120"/>
      <c r="F113" s="131">
        <v>0.44</v>
      </c>
    </row>
    <row r="114" spans="1:6" ht="27" customHeight="1" x14ac:dyDescent="0.25">
      <c r="A114" s="114" t="s">
        <v>575</v>
      </c>
      <c r="B114" s="115"/>
      <c r="C114" s="130">
        <v>0</v>
      </c>
      <c r="D114" s="120"/>
      <c r="E114" s="120"/>
      <c r="F114" s="131">
        <v>0.44</v>
      </c>
    </row>
    <row r="115" spans="1:6" ht="27" customHeight="1" x14ac:dyDescent="0.25">
      <c r="A115" s="114" t="s">
        <v>576</v>
      </c>
      <c r="B115" s="115"/>
      <c r="C115" s="130">
        <v>0</v>
      </c>
      <c r="D115" s="120"/>
      <c r="E115" s="120"/>
      <c r="F115" s="131">
        <v>0.44</v>
      </c>
    </row>
    <row r="116" spans="1:6" ht="27" customHeight="1" x14ac:dyDescent="0.25">
      <c r="A116" s="114" t="s">
        <v>577</v>
      </c>
      <c r="B116" s="115"/>
      <c r="C116" s="130">
        <v>0</v>
      </c>
      <c r="D116" s="120"/>
      <c r="E116" s="120"/>
      <c r="F116" s="131">
        <v>0.44</v>
      </c>
    </row>
    <row r="117" spans="1:6" ht="27" customHeight="1" x14ac:dyDescent="0.25">
      <c r="A117" s="114" t="s">
        <v>578</v>
      </c>
      <c r="B117" s="115"/>
      <c r="C117" s="130">
        <v>0</v>
      </c>
      <c r="D117" s="120"/>
      <c r="E117" s="120"/>
      <c r="F117" s="131">
        <v>0.44</v>
      </c>
    </row>
    <row r="118" spans="1:6" ht="27" customHeight="1" x14ac:dyDescent="0.25">
      <c r="A118" s="114" t="s">
        <v>579</v>
      </c>
      <c r="B118" s="115"/>
      <c r="C118" s="130">
        <v>0</v>
      </c>
      <c r="D118" s="120"/>
      <c r="E118" s="120"/>
      <c r="F118" s="131">
        <v>0.44</v>
      </c>
    </row>
    <row r="119" spans="1:6" ht="27" customHeight="1" x14ac:dyDescent="0.25">
      <c r="A119" s="114" t="s">
        <v>580</v>
      </c>
      <c r="B119" s="115"/>
      <c r="C119" s="130">
        <v>0</v>
      </c>
      <c r="D119" s="120"/>
      <c r="E119" s="120"/>
      <c r="F119" s="131">
        <v>0.44</v>
      </c>
    </row>
    <row r="120" spans="1:6" ht="27" customHeight="1" x14ac:dyDescent="0.25">
      <c r="A120" s="114" t="s">
        <v>581</v>
      </c>
      <c r="B120" s="115"/>
      <c r="C120" s="130">
        <v>0</v>
      </c>
      <c r="D120" s="120"/>
      <c r="E120" s="120"/>
      <c r="F120" s="131">
        <v>0.44</v>
      </c>
    </row>
    <row r="121" spans="1:6" ht="27" customHeight="1" x14ac:dyDescent="0.25">
      <c r="A121" s="114" t="s">
        <v>582</v>
      </c>
      <c r="B121" s="115"/>
      <c r="C121" s="130" t="s">
        <v>451</v>
      </c>
      <c r="D121" s="131">
        <v>0.2</v>
      </c>
      <c r="E121" s="131"/>
      <c r="F121" s="131">
        <v>0.44</v>
      </c>
    </row>
    <row r="122" spans="1:6" ht="27" customHeight="1" x14ac:dyDescent="0.25">
      <c r="A122" s="114" t="s">
        <v>584</v>
      </c>
      <c r="B122" s="115"/>
      <c r="C122" s="130" t="s">
        <v>452</v>
      </c>
      <c r="D122" s="120"/>
      <c r="E122" s="120"/>
      <c r="F122" s="131">
        <v>0.44</v>
      </c>
    </row>
    <row r="123" spans="1:6" ht="27" customHeight="1" x14ac:dyDescent="0.25">
      <c r="A123" s="114" t="s">
        <v>585</v>
      </c>
      <c r="B123" s="115"/>
      <c r="C123" s="130" t="s">
        <v>452</v>
      </c>
      <c r="D123" s="120"/>
      <c r="E123" s="120"/>
      <c r="F123" s="131">
        <v>0.44</v>
      </c>
    </row>
    <row r="124" spans="1:6" ht="27" customHeight="1" x14ac:dyDescent="0.25">
      <c r="A124" s="114" t="s">
        <v>586</v>
      </c>
      <c r="B124" s="115"/>
      <c r="C124" s="130" t="s">
        <v>452</v>
      </c>
      <c r="D124" s="120"/>
      <c r="E124" s="120"/>
      <c r="F124" s="131">
        <v>0.44</v>
      </c>
    </row>
    <row r="125" spans="1:6" ht="27" customHeight="1" x14ac:dyDescent="0.25">
      <c r="A125" s="114" t="s">
        <v>587</v>
      </c>
      <c r="B125" s="115"/>
      <c r="C125" s="130" t="s">
        <v>452</v>
      </c>
      <c r="D125" s="120"/>
      <c r="E125" s="120"/>
      <c r="F125" s="131">
        <v>0.44</v>
      </c>
    </row>
    <row r="126" spans="1:6" ht="27" customHeight="1" x14ac:dyDescent="0.25">
      <c r="A126" s="114" t="s">
        <v>588</v>
      </c>
      <c r="B126" s="115"/>
      <c r="C126" s="130" t="s">
        <v>452</v>
      </c>
      <c r="D126" s="120"/>
      <c r="E126" s="120"/>
      <c r="F126" s="131">
        <v>0.44</v>
      </c>
    </row>
    <row r="127" spans="1:6" ht="27" customHeight="1" x14ac:dyDescent="0.25">
      <c r="A127" s="114" t="s">
        <v>589</v>
      </c>
      <c r="B127" s="115"/>
      <c r="C127" s="130">
        <v>0</v>
      </c>
      <c r="D127" s="120"/>
      <c r="E127" s="120"/>
      <c r="F127" s="131">
        <v>0.44</v>
      </c>
    </row>
    <row r="128" spans="1:6" ht="27" customHeight="1" x14ac:dyDescent="0.25">
      <c r="A128" s="114" t="s">
        <v>590</v>
      </c>
      <c r="B128" s="115"/>
      <c r="C128" s="130">
        <v>0</v>
      </c>
      <c r="D128" s="120"/>
      <c r="E128" s="120"/>
      <c r="F128" s="131">
        <v>0.44</v>
      </c>
    </row>
    <row r="129" spans="1:6" ht="27" customHeight="1" x14ac:dyDescent="0.25">
      <c r="A129" s="114" t="s">
        <v>591</v>
      </c>
      <c r="B129" s="115"/>
      <c r="C129" s="130">
        <v>0</v>
      </c>
      <c r="D129" s="120"/>
      <c r="E129" s="120"/>
      <c r="F129" s="131">
        <v>0.44</v>
      </c>
    </row>
    <row r="130" spans="1:6" ht="27" customHeight="1" x14ac:dyDescent="0.25">
      <c r="A130" s="114" t="s">
        <v>592</v>
      </c>
      <c r="B130" s="115"/>
      <c r="C130" s="130">
        <v>0</v>
      </c>
      <c r="D130" s="120"/>
      <c r="E130" s="120"/>
      <c r="F130" s="131">
        <v>0.44</v>
      </c>
    </row>
    <row r="131" spans="1:6" ht="27" customHeight="1" x14ac:dyDescent="0.25">
      <c r="A131" s="114" t="s">
        <v>593</v>
      </c>
      <c r="B131" s="115"/>
      <c r="C131" s="130">
        <v>0</v>
      </c>
      <c r="D131" s="120"/>
      <c r="E131" s="120"/>
      <c r="F131" s="131">
        <v>0.44</v>
      </c>
    </row>
    <row r="132" spans="1:6" ht="27" customHeight="1" x14ac:dyDescent="0.25">
      <c r="A132" s="114" t="s">
        <v>594</v>
      </c>
      <c r="B132" s="115"/>
      <c r="C132" s="130">
        <v>0</v>
      </c>
      <c r="D132" s="120"/>
      <c r="E132" s="120"/>
      <c r="F132" s="131">
        <v>0.44</v>
      </c>
    </row>
    <row r="133" spans="1:6" ht="27" customHeight="1" x14ac:dyDescent="0.25">
      <c r="A133" s="114" t="s">
        <v>595</v>
      </c>
      <c r="B133" s="115"/>
      <c r="C133" s="130">
        <v>0</v>
      </c>
      <c r="D133" s="120"/>
      <c r="E133" s="120"/>
      <c r="F133" s="131">
        <v>0.44</v>
      </c>
    </row>
    <row r="134" spans="1:6" ht="27" customHeight="1" x14ac:dyDescent="0.25">
      <c r="A134" s="114" t="s">
        <v>596</v>
      </c>
      <c r="B134" s="115"/>
      <c r="C134" s="130">
        <v>0</v>
      </c>
      <c r="D134" s="120"/>
      <c r="E134" s="120"/>
      <c r="F134" s="131">
        <v>0.44</v>
      </c>
    </row>
    <row r="135" spans="1:6" ht="27" customHeight="1" x14ac:dyDescent="0.25">
      <c r="A135" s="114" t="s">
        <v>597</v>
      </c>
      <c r="B135" s="115"/>
      <c r="C135" s="130">
        <v>0</v>
      </c>
      <c r="D135" s="120"/>
      <c r="E135" s="120"/>
      <c r="F135" s="131">
        <v>0.44</v>
      </c>
    </row>
    <row r="136" spans="1:6" ht="27" customHeight="1" x14ac:dyDescent="0.25">
      <c r="A136" s="114" t="s">
        <v>598</v>
      </c>
      <c r="B136" s="115"/>
      <c r="C136" s="130">
        <v>0</v>
      </c>
      <c r="D136" s="120"/>
      <c r="E136" s="120"/>
      <c r="F136" s="131">
        <v>0.44</v>
      </c>
    </row>
    <row r="137" spans="1:6" ht="27" customHeight="1" x14ac:dyDescent="0.25">
      <c r="A137" s="114" t="s">
        <v>599</v>
      </c>
      <c r="B137" s="115"/>
      <c r="C137" s="130">
        <v>0</v>
      </c>
      <c r="D137" s="120"/>
      <c r="E137" s="120"/>
      <c r="F137" s="131">
        <v>0.44</v>
      </c>
    </row>
    <row r="138" spans="1:6" ht="27" customHeight="1" x14ac:dyDescent="0.25">
      <c r="A138" s="114" t="s">
        <v>600</v>
      </c>
      <c r="B138" s="115"/>
      <c r="C138" s="130">
        <v>0</v>
      </c>
      <c r="D138" s="120"/>
      <c r="E138" s="120"/>
      <c r="F138" s="131">
        <v>0.44</v>
      </c>
    </row>
    <row r="139" spans="1:6" ht="27" customHeight="1" x14ac:dyDescent="0.25">
      <c r="A139" s="114" t="s">
        <v>601</v>
      </c>
      <c r="B139" s="115"/>
      <c r="C139" s="130">
        <v>0</v>
      </c>
      <c r="D139" s="120"/>
      <c r="E139" s="120"/>
      <c r="F139" s="131">
        <v>0.44</v>
      </c>
    </row>
    <row r="140" spans="1:6" ht="27" customHeight="1" x14ac:dyDescent="0.25">
      <c r="A140" s="114" t="s">
        <v>602</v>
      </c>
      <c r="B140" s="115"/>
      <c r="C140" s="130">
        <v>0</v>
      </c>
      <c r="D140" s="120"/>
      <c r="E140" s="120"/>
      <c r="F140" s="131">
        <v>0.44</v>
      </c>
    </row>
    <row r="141" spans="1:6" ht="27" customHeight="1" x14ac:dyDescent="0.25">
      <c r="A141" s="114" t="s">
        <v>603</v>
      </c>
      <c r="B141" s="115"/>
      <c r="C141" s="130">
        <v>0</v>
      </c>
      <c r="D141" s="120"/>
      <c r="E141" s="120"/>
      <c r="F141" s="131">
        <v>0.44</v>
      </c>
    </row>
    <row r="142" spans="1:6" ht="27" customHeight="1" x14ac:dyDescent="0.25">
      <c r="A142" s="114" t="s">
        <v>604</v>
      </c>
      <c r="B142" s="115"/>
      <c r="C142" s="130" t="s">
        <v>451</v>
      </c>
      <c r="D142" s="131">
        <v>0.2</v>
      </c>
      <c r="E142" s="131"/>
      <c r="F142" s="131">
        <v>0.44</v>
      </c>
    </row>
    <row r="143" spans="1:6" ht="27" customHeight="1" x14ac:dyDescent="0.25">
      <c r="A143" s="114" t="s">
        <v>606</v>
      </c>
      <c r="B143" s="115"/>
      <c r="C143" s="130" t="s">
        <v>452</v>
      </c>
      <c r="D143" s="120"/>
      <c r="E143" s="120"/>
      <c r="F143" s="131">
        <v>0.44</v>
      </c>
    </row>
    <row r="144" spans="1:6" ht="27" customHeight="1" x14ac:dyDescent="0.25">
      <c r="A144" s="114" t="s">
        <v>607</v>
      </c>
      <c r="B144" s="115"/>
      <c r="C144" s="130" t="s">
        <v>452</v>
      </c>
      <c r="D144" s="120"/>
      <c r="E144" s="120"/>
      <c r="F144" s="131">
        <v>0.44</v>
      </c>
    </row>
    <row r="145" spans="1:6" ht="27" customHeight="1" x14ac:dyDescent="0.25">
      <c r="A145" s="114" t="s">
        <v>608</v>
      </c>
      <c r="B145" s="115"/>
      <c r="C145" s="130" t="s">
        <v>452</v>
      </c>
      <c r="D145" s="120"/>
      <c r="E145" s="120"/>
      <c r="F145" s="131">
        <v>0.44</v>
      </c>
    </row>
    <row r="146" spans="1:6" ht="27" customHeight="1" x14ac:dyDescent="0.25">
      <c r="A146" s="114" t="s">
        <v>609</v>
      </c>
      <c r="B146" s="115"/>
      <c r="C146" s="130" t="s">
        <v>452</v>
      </c>
      <c r="D146" s="120"/>
      <c r="E146" s="120"/>
      <c r="F146" s="131">
        <v>0.44</v>
      </c>
    </row>
    <row r="147" spans="1:6" ht="27" customHeight="1" x14ac:dyDescent="0.25">
      <c r="A147" s="114" t="s">
        <v>610</v>
      </c>
      <c r="B147" s="115"/>
      <c r="C147" s="130" t="s">
        <v>452</v>
      </c>
      <c r="D147" s="120"/>
      <c r="E147" s="120"/>
      <c r="F147" s="131">
        <v>0.44</v>
      </c>
    </row>
    <row r="148" spans="1:6" ht="27" customHeight="1" x14ac:dyDescent="0.25">
      <c r="A148" s="114" t="s">
        <v>611</v>
      </c>
      <c r="B148" s="115"/>
      <c r="C148" s="130">
        <v>0</v>
      </c>
      <c r="D148" s="120"/>
      <c r="E148" s="120"/>
      <c r="F148" s="131">
        <v>0.44</v>
      </c>
    </row>
    <row r="149" spans="1:6" ht="27" customHeight="1" x14ac:dyDescent="0.25">
      <c r="A149" s="114" t="s">
        <v>612</v>
      </c>
      <c r="B149" s="115"/>
      <c r="C149" s="130">
        <v>0</v>
      </c>
      <c r="D149" s="120"/>
      <c r="E149" s="120"/>
      <c r="F149" s="131">
        <v>0.44</v>
      </c>
    </row>
    <row r="150" spans="1:6" ht="27" customHeight="1" x14ac:dyDescent="0.25">
      <c r="A150" s="114" t="s">
        <v>613</v>
      </c>
      <c r="B150" s="115"/>
      <c r="C150" s="130">
        <v>0</v>
      </c>
      <c r="D150" s="120"/>
      <c r="E150" s="120"/>
      <c r="F150" s="131">
        <v>0.44</v>
      </c>
    </row>
    <row r="151" spans="1:6" ht="27" customHeight="1" x14ac:dyDescent="0.25">
      <c r="A151" s="114" t="s">
        <v>614</v>
      </c>
      <c r="B151" s="115"/>
      <c r="C151" s="130">
        <v>0</v>
      </c>
      <c r="D151" s="120"/>
      <c r="E151" s="120"/>
      <c r="F151" s="131">
        <v>0.44</v>
      </c>
    </row>
    <row r="152" spans="1:6" ht="27" customHeight="1" x14ac:dyDescent="0.25">
      <c r="A152" s="114" t="s">
        <v>615</v>
      </c>
      <c r="B152" s="115"/>
      <c r="C152" s="130">
        <v>0</v>
      </c>
      <c r="D152" s="120"/>
      <c r="E152" s="120"/>
      <c r="F152" s="131">
        <v>0.44</v>
      </c>
    </row>
    <row r="153" spans="1:6" ht="27" customHeight="1" x14ac:dyDescent="0.25">
      <c r="A153" s="114" t="s">
        <v>616</v>
      </c>
      <c r="B153" s="115"/>
      <c r="C153" s="130">
        <v>0</v>
      </c>
      <c r="D153" s="120"/>
      <c r="E153" s="120"/>
      <c r="F153" s="131">
        <v>0.44</v>
      </c>
    </row>
    <row r="154" spans="1:6" ht="27" customHeight="1" x14ac:dyDescent="0.25">
      <c r="A154" s="114" t="s">
        <v>617</v>
      </c>
      <c r="B154" s="115"/>
      <c r="C154" s="130">
        <v>0</v>
      </c>
      <c r="D154" s="120"/>
      <c r="E154" s="120"/>
      <c r="F154" s="131">
        <v>0.44</v>
      </c>
    </row>
    <row r="155" spans="1:6" ht="27" customHeight="1" x14ac:dyDescent="0.25">
      <c r="A155" s="114" t="s">
        <v>618</v>
      </c>
      <c r="B155" s="115"/>
      <c r="C155" s="130">
        <v>0</v>
      </c>
      <c r="D155" s="120"/>
      <c r="E155" s="120"/>
      <c r="F155" s="131">
        <v>0.44</v>
      </c>
    </row>
    <row r="156" spans="1:6" ht="27" customHeight="1" x14ac:dyDescent="0.25">
      <c r="A156" s="114" t="s">
        <v>619</v>
      </c>
      <c r="B156" s="115"/>
      <c r="C156" s="130">
        <v>0</v>
      </c>
      <c r="D156" s="120"/>
      <c r="E156" s="120"/>
      <c r="F156" s="131">
        <v>0.44</v>
      </c>
    </row>
    <row r="157" spans="1:6" ht="27" customHeight="1" x14ac:dyDescent="0.25">
      <c r="A157" s="114" t="s">
        <v>620</v>
      </c>
      <c r="B157" s="115"/>
      <c r="C157" s="130">
        <v>0</v>
      </c>
      <c r="D157" s="120"/>
      <c r="E157" s="120"/>
      <c r="F157" s="131">
        <v>0.44</v>
      </c>
    </row>
    <row r="158" spans="1:6" ht="27" customHeight="1" x14ac:dyDescent="0.25">
      <c r="A158" s="114" t="s">
        <v>621</v>
      </c>
      <c r="B158" s="115"/>
      <c r="C158" s="130">
        <v>0</v>
      </c>
      <c r="D158" s="120"/>
      <c r="E158" s="120"/>
      <c r="F158" s="131">
        <v>0.44</v>
      </c>
    </row>
    <row r="159" spans="1:6" ht="27" customHeight="1" x14ac:dyDescent="0.25">
      <c r="A159" s="114" t="s">
        <v>622</v>
      </c>
      <c r="B159" s="115"/>
      <c r="C159" s="130">
        <v>0</v>
      </c>
      <c r="D159" s="120"/>
      <c r="E159" s="120"/>
      <c r="F159" s="131">
        <v>0.44</v>
      </c>
    </row>
    <row r="160" spans="1:6" ht="27" customHeight="1" x14ac:dyDescent="0.25">
      <c r="A160" s="114" t="s">
        <v>623</v>
      </c>
      <c r="B160" s="115"/>
      <c r="C160" s="130">
        <v>0</v>
      </c>
      <c r="D160" s="120"/>
      <c r="E160" s="120"/>
      <c r="F160" s="131">
        <v>0.44</v>
      </c>
    </row>
    <row r="161" spans="1:6" ht="27" customHeight="1" x14ac:dyDescent="0.25">
      <c r="A161" s="114" t="s">
        <v>624</v>
      </c>
      <c r="B161" s="115"/>
      <c r="C161" s="130">
        <v>0</v>
      </c>
      <c r="D161" s="120"/>
      <c r="E161" s="120"/>
      <c r="F161" s="131">
        <v>0.44</v>
      </c>
    </row>
    <row r="162" spans="1:6" ht="27" customHeight="1" x14ac:dyDescent="0.25">
      <c r="A162" s="114" t="s">
        <v>625</v>
      </c>
      <c r="B162" s="115"/>
      <c r="C162" s="130">
        <v>0</v>
      </c>
      <c r="D162" s="120"/>
      <c r="E162" s="120"/>
      <c r="F162" s="131">
        <v>0.44</v>
      </c>
    </row>
    <row r="163" spans="1:6" ht="14.4" x14ac:dyDescent="0.25">
      <c r="A163" s="58" t="s">
        <v>448</v>
      </c>
    </row>
    <row r="164" spans="1:6" ht="14.4" x14ac:dyDescent="0.25">
      <c r="A164" s="58" t="s">
        <v>449</v>
      </c>
    </row>
    <row r="165" spans="1:6" ht="14.4" x14ac:dyDescent="0.25">
      <c r="A165" s="58" t="s">
        <v>450</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80"/>
      <c r="F1" s="61"/>
      <c r="G1" s="61"/>
    </row>
    <row r="2" spans="1:7" s="181" customFormat="1" ht="22.5" customHeight="1" x14ac:dyDescent="0.25">
      <c r="A2" s="219" t="str">
        <f>Overview!B4&amp; " - Effective from "&amp;Overview!D4&amp;" - "&amp;Overview!E4&amp;" Nodal/Zonal charges"</f>
        <v>Harlaxton Energy Networks Limited - GSP_M - Effective from 1 April 2024 - Final Nodal/Zonal charges</v>
      </c>
      <c r="B2" s="220"/>
      <c r="C2" s="220"/>
      <c r="D2" s="221"/>
    </row>
    <row r="3" spans="1:7" ht="60.75" customHeight="1" x14ac:dyDescent="0.25">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D11" sqref="D1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1" t="s">
        <v>19</v>
      </c>
      <c r="B1" s="171"/>
    </row>
    <row r="2" spans="1:6" ht="36.75" customHeight="1" x14ac:dyDescent="0.35">
      <c r="A2" s="219" t="str">
        <f>Overview!B4&amp; " - Effective from "&amp;Overview!C4&amp;" - "&amp;Overview!E4&amp;" Residual Charging Bands"</f>
        <v>Harlaxton Energy Networks Limited - GSP_M - Effective from 2024/25 - Final Residual Charging Bands</v>
      </c>
      <c r="B2" s="220"/>
      <c r="C2" s="220"/>
      <c r="D2" s="220"/>
      <c r="E2" s="220"/>
      <c r="F2" s="221"/>
    </row>
    <row r="4" spans="1:6" ht="43.2" x14ac:dyDescent="0.35">
      <c r="A4" s="172" t="s">
        <v>626</v>
      </c>
      <c r="B4" s="172" t="s">
        <v>627</v>
      </c>
      <c r="C4" s="172" t="s">
        <v>628</v>
      </c>
      <c r="D4" s="172" t="s">
        <v>629</v>
      </c>
      <c r="E4" s="172" t="s">
        <v>630</v>
      </c>
      <c r="F4" s="147" t="s">
        <v>631</v>
      </c>
    </row>
    <row r="5" spans="1:6" ht="27" customHeight="1" x14ac:dyDescent="0.35">
      <c r="A5" s="173" t="s">
        <v>374</v>
      </c>
      <c r="B5" s="174" t="s">
        <v>632</v>
      </c>
      <c r="C5" s="174" t="s">
        <v>633</v>
      </c>
      <c r="D5" s="175" t="s">
        <v>633</v>
      </c>
      <c r="E5" s="175" t="s">
        <v>633</v>
      </c>
      <c r="F5" s="176">
        <v>69.569999999999993</v>
      </c>
    </row>
    <row r="6" spans="1:6" ht="27" customHeight="1" x14ac:dyDescent="0.35">
      <c r="A6" s="250" t="s">
        <v>634</v>
      </c>
      <c r="B6" s="174">
        <v>1</v>
      </c>
      <c r="C6" s="174" t="s">
        <v>635</v>
      </c>
      <c r="D6" s="177">
        <v>0</v>
      </c>
      <c r="E6" s="177">
        <v>3571</v>
      </c>
      <c r="F6" s="176">
        <v>47.42</v>
      </c>
    </row>
    <row r="7" spans="1:6" ht="27" customHeight="1" x14ac:dyDescent="0.35">
      <c r="A7" s="251"/>
      <c r="B7" s="174">
        <v>2</v>
      </c>
      <c r="C7" s="174" t="s">
        <v>635</v>
      </c>
      <c r="D7" s="177">
        <v>3571</v>
      </c>
      <c r="E7" s="177">
        <v>12553</v>
      </c>
      <c r="F7" s="176">
        <v>168.39</v>
      </c>
    </row>
    <row r="8" spans="1:6" ht="27" customHeight="1" x14ac:dyDescent="0.35">
      <c r="A8" s="251"/>
      <c r="B8" s="174">
        <v>3</v>
      </c>
      <c r="C8" s="174" t="s">
        <v>635</v>
      </c>
      <c r="D8" s="177">
        <v>12553</v>
      </c>
      <c r="E8" s="177">
        <v>25279</v>
      </c>
      <c r="F8" s="176">
        <v>367.22</v>
      </c>
    </row>
    <row r="9" spans="1:6" ht="27" customHeight="1" x14ac:dyDescent="0.35">
      <c r="A9" s="252"/>
      <c r="B9" s="174">
        <v>4</v>
      </c>
      <c r="C9" s="174" t="s">
        <v>635</v>
      </c>
      <c r="D9" s="177">
        <v>25279</v>
      </c>
      <c r="E9" s="177" t="s">
        <v>648</v>
      </c>
      <c r="F9" s="176">
        <v>1241.68</v>
      </c>
    </row>
    <row r="10" spans="1:6" ht="27" customHeight="1" x14ac:dyDescent="0.35">
      <c r="A10" s="250" t="s">
        <v>636</v>
      </c>
      <c r="B10" s="174">
        <v>1</v>
      </c>
      <c r="C10" s="174" t="s">
        <v>637</v>
      </c>
      <c r="D10" s="177">
        <v>0</v>
      </c>
      <c r="E10" s="177">
        <v>80</v>
      </c>
      <c r="F10" s="176">
        <v>1890.4</v>
      </c>
    </row>
    <row r="11" spans="1:6" ht="27" customHeight="1" x14ac:dyDescent="0.35">
      <c r="A11" s="251"/>
      <c r="B11" s="174">
        <v>2</v>
      </c>
      <c r="C11" s="174" t="s">
        <v>637</v>
      </c>
      <c r="D11" s="177">
        <v>80</v>
      </c>
      <c r="E11" s="177">
        <v>150</v>
      </c>
      <c r="F11" s="176">
        <v>3799.74</v>
      </c>
    </row>
    <row r="12" spans="1:6" ht="27" customHeight="1" x14ac:dyDescent="0.35">
      <c r="A12" s="251"/>
      <c r="B12" s="174">
        <v>3</v>
      </c>
      <c r="C12" s="174" t="s">
        <v>637</v>
      </c>
      <c r="D12" s="177">
        <v>150</v>
      </c>
      <c r="E12" s="177">
        <v>231</v>
      </c>
      <c r="F12" s="176">
        <v>5914.18</v>
      </c>
    </row>
    <row r="13" spans="1:6" ht="27" customHeight="1" x14ac:dyDescent="0.35">
      <c r="A13" s="252"/>
      <c r="B13" s="174">
        <v>4</v>
      </c>
      <c r="C13" s="174" t="s">
        <v>637</v>
      </c>
      <c r="D13" s="177">
        <v>231</v>
      </c>
      <c r="E13" s="177" t="s">
        <v>648</v>
      </c>
      <c r="F13" s="176">
        <v>12683.94</v>
      </c>
    </row>
    <row r="14" spans="1:6" ht="27" customHeight="1" x14ac:dyDescent="0.35">
      <c r="A14" s="250" t="s">
        <v>638</v>
      </c>
      <c r="B14" s="174">
        <v>1</v>
      </c>
      <c r="C14" s="174" t="s">
        <v>637</v>
      </c>
      <c r="D14" s="177">
        <v>0</v>
      </c>
      <c r="E14" s="177">
        <v>422</v>
      </c>
      <c r="F14" s="176">
        <v>11491.72</v>
      </c>
    </row>
    <row r="15" spans="1:6" ht="27" customHeight="1" x14ac:dyDescent="0.35">
      <c r="A15" s="251"/>
      <c r="B15" s="174">
        <v>2</v>
      </c>
      <c r="C15" s="174" t="s">
        <v>637</v>
      </c>
      <c r="D15" s="177">
        <v>422</v>
      </c>
      <c r="E15" s="177">
        <v>1000</v>
      </c>
      <c r="F15" s="176">
        <v>33453.550000000003</v>
      </c>
    </row>
    <row r="16" spans="1:6" ht="27" customHeight="1" x14ac:dyDescent="0.35">
      <c r="A16" s="251"/>
      <c r="B16" s="174">
        <v>3</v>
      </c>
      <c r="C16" s="174" t="s">
        <v>637</v>
      </c>
      <c r="D16" s="177">
        <v>1000</v>
      </c>
      <c r="E16" s="177">
        <v>1800</v>
      </c>
      <c r="F16" s="176">
        <v>71261.899999999994</v>
      </c>
    </row>
    <row r="17" spans="1:8" ht="27" customHeight="1" x14ac:dyDescent="0.35">
      <c r="A17" s="252"/>
      <c r="B17" s="174">
        <v>4</v>
      </c>
      <c r="C17" s="174" t="s">
        <v>637</v>
      </c>
      <c r="D17" s="177">
        <v>1800</v>
      </c>
      <c r="E17" s="177" t="s">
        <v>648</v>
      </c>
      <c r="F17" s="176">
        <v>171252.7</v>
      </c>
    </row>
    <row r="18" spans="1:8" ht="27" customHeight="1" x14ac:dyDescent="0.35">
      <c r="A18" s="253" t="s">
        <v>639</v>
      </c>
      <c r="B18" s="174">
        <v>1</v>
      </c>
      <c r="C18" s="174" t="s">
        <v>637</v>
      </c>
      <c r="D18" s="177">
        <v>0</v>
      </c>
      <c r="E18" s="177">
        <v>5000</v>
      </c>
      <c r="F18" s="176">
        <v>20788.98</v>
      </c>
      <c r="G18" s="178"/>
      <c r="H18" s="179"/>
    </row>
    <row r="19" spans="1:8" ht="27" customHeight="1" x14ac:dyDescent="0.35">
      <c r="A19" s="254"/>
      <c r="B19" s="174">
        <v>2</v>
      </c>
      <c r="C19" s="174" t="s">
        <v>637</v>
      </c>
      <c r="D19" s="177">
        <v>5000</v>
      </c>
      <c r="E19" s="177">
        <v>12000</v>
      </c>
      <c r="F19" s="176">
        <v>113344.1</v>
      </c>
      <c r="G19" s="178"/>
      <c r="H19" s="179"/>
    </row>
    <row r="20" spans="1:8" ht="27" customHeight="1" x14ac:dyDescent="0.35">
      <c r="A20" s="254"/>
      <c r="B20" s="174">
        <v>3</v>
      </c>
      <c r="C20" s="174" t="s">
        <v>637</v>
      </c>
      <c r="D20" s="177">
        <v>12000</v>
      </c>
      <c r="E20" s="177">
        <v>21500</v>
      </c>
      <c r="F20" s="176">
        <v>229275.85</v>
      </c>
      <c r="G20" s="178"/>
      <c r="H20" s="179"/>
    </row>
    <row r="21" spans="1:8" ht="27" customHeight="1" x14ac:dyDescent="0.35">
      <c r="A21" s="255"/>
      <c r="B21" s="174">
        <v>4</v>
      </c>
      <c r="C21" s="174" t="s">
        <v>637</v>
      </c>
      <c r="D21" s="177">
        <v>21500</v>
      </c>
      <c r="E21" s="177" t="s">
        <v>648</v>
      </c>
      <c r="F21" s="176">
        <v>591734.5</v>
      </c>
      <c r="G21" s="178"/>
      <c r="H21" s="179"/>
    </row>
    <row r="22" spans="1:8" ht="21.9" customHeight="1" x14ac:dyDescent="0.35">
      <c r="A22" s="137" t="s">
        <v>640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60" t="str">
        <f>Overview!B4&amp; " - Effective from "&amp;Overview!D4&amp;" - "&amp;Overview!E4</f>
        <v>Harlaxton Energy Networks Limited - GSP_M - Effective from 1 April 2024 -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3" t="s">
        <v>398</v>
      </c>
      <c r="C4" s="264"/>
      <c r="D4" s="264"/>
      <c r="E4" s="264"/>
      <c r="F4" s="264"/>
      <c r="G4" s="264"/>
      <c r="H4" s="264"/>
      <c r="I4" s="265"/>
      <c r="L4" s="263" t="s">
        <v>399</v>
      </c>
      <c r="M4" s="264"/>
      <c r="N4" s="264"/>
      <c r="O4" s="264"/>
      <c r="P4" s="264"/>
      <c r="Q4" s="264"/>
      <c r="R4" s="264"/>
      <c r="S4" s="264"/>
      <c r="T4" s="265"/>
    </row>
    <row r="5" spans="1:154" ht="18" customHeight="1" x14ac:dyDescent="0.25">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5">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5">
      <c r="B7" s="256" t="s">
        <v>330</v>
      </c>
      <c r="C7" s="256"/>
      <c r="D7" s="256"/>
      <c r="E7" s="256"/>
      <c r="F7" s="256"/>
      <c r="G7" s="256"/>
      <c r="H7" s="256"/>
      <c r="I7" s="256"/>
      <c r="L7" s="256" t="s">
        <v>332</v>
      </c>
      <c r="M7" s="256"/>
      <c r="N7" s="256"/>
      <c r="O7" s="256"/>
      <c r="P7" s="256"/>
      <c r="Q7" s="256"/>
      <c r="R7" s="256"/>
      <c r="S7" s="256"/>
      <c r="T7" s="256"/>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2020-12-18T09:38:32Z</cp:lastPrinted>
  <dcterms:created xsi:type="dcterms:W3CDTF">2009-11-12T11:38:00Z</dcterms:created>
  <dcterms:modified xsi:type="dcterms:W3CDTF">2023-01-30T12:13:38Z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